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6\Заседание 2-2026\"/>
    </mc:Choice>
  </mc:AlternateContent>
  <xr:revisionPtr revIDLastSave="0" documentId="13_ncr:1_{C96267D3-60AA-4759-8370-7BC120228F37}" xr6:coauthVersionLast="43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</externalReferences>
  <definedNames>
    <definedName name="_xlnm._FilterDatabase" localSheetId="4" hidden="1">'Всего объемы'!$A$12:$BR$77</definedName>
    <definedName name="_xlnm._FilterDatabase" localSheetId="5" hidden="1">'Всего фин.обеспеч.'!$A$13:$AV$77</definedName>
    <definedName name="_xlnm._FilterDatabase" localSheetId="3" hidden="1">'Дневной стационар'!$A$13:$AD$77</definedName>
    <definedName name="_xlnm._FilterDatabase" localSheetId="2" hidden="1">'Круглосуточный стационар'!$A$13:$W$77</definedName>
    <definedName name="_xlnm._FilterDatabase" localSheetId="1" hidden="1">Поликлиника!$A$13:$EA$77</definedName>
    <definedName name="_xlnm._FilterDatabase" localSheetId="0" hidden="1">'Скорая медицинская помощь'!$A$13:$R$75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объемы'!$A$1:$AX$99</definedName>
    <definedName name="_xlnm.Print_Area" localSheetId="5">'Всего фин.обеспеч.'!$A$1:$AO$84</definedName>
    <definedName name="_xlnm.Print_Area" localSheetId="2">'Круглосуточный стационар'!$A$1:$T$85</definedName>
    <definedName name="_xlnm.Print_Area" localSheetId="1">Поликлиника!$A$1:$EA$84</definedName>
    <definedName name="_xlnm.Print_Area" localSheetId="0">'Скорая медицинская помощь'!$A$1:$V$84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P68" i="3" l="1"/>
  <c r="AP69" i="3"/>
  <c r="AP70" i="3"/>
  <c r="AP71" i="3"/>
  <c r="AP72" i="3"/>
  <c r="AP73" i="3"/>
  <c r="AP74" i="3"/>
  <c r="AP75" i="3"/>
  <c r="AC74" i="3"/>
  <c r="AC75" i="3"/>
  <c r="AK75" i="3"/>
  <c r="A74" i="3"/>
  <c r="B74" i="3"/>
  <c r="A75" i="3"/>
  <c r="B75" i="3"/>
  <c r="M76" i="6"/>
  <c r="N76" i="6"/>
  <c r="J80" i="3" l="1"/>
  <c r="I80" i="3"/>
  <c r="Y80" i="3" l="1"/>
  <c r="X80" i="3"/>
  <c r="V80" i="3"/>
  <c r="U80" i="3"/>
  <c r="AP67" i="3" l="1"/>
  <c r="AP66" i="3"/>
  <c r="AP65" i="3"/>
  <c r="AP64" i="3"/>
  <c r="AP63" i="3"/>
  <c r="AP62" i="3"/>
  <c r="AP60" i="3"/>
  <c r="AP59" i="3"/>
  <c r="AP58" i="3"/>
  <c r="AP57" i="3"/>
  <c r="AP56" i="3"/>
  <c r="AP55" i="3"/>
  <c r="AP54" i="3"/>
  <c r="AP52" i="3"/>
  <c r="AP51" i="3"/>
  <c r="AP50" i="3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51" i="8"/>
  <c r="B51" i="8"/>
  <c r="F51" i="8"/>
  <c r="J51" i="8"/>
  <c r="N51" i="8"/>
  <c r="R51" i="8"/>
  <c r="V51" i="8"/>
  <c r="Z51" i="8"/>
  <c r="AD51" i="8"/>
  <c r="AH51" i="8"/>
  <c r="AL51" i="8"/>
  <c r="AP51" i="8"/>
  <c r="AT51" i="8"/>
  <c r="AX51" i="8"/>
  <c r="A52" i="8"/>
  <c r="B52" i="8"/>
  <c r="F52" i="8"/>
  <c r="J52" i="8"/>
  <c r="N52" i="8"/>
  <c r="R52" i="8"/>
  <c r="V52" i="8"/>
  <c r="Z52" i="8"/>
  <c r="AD52" i="8"/>
  <c r="AH52" i="8"/>
  <c r="AL52" i="8"/>
  <c r="AM52" i="8"/>
  <c r="AN52" i="8"/>
  <c r="AP52" i="8"/>
  <c r="AT52" i="8"/>
  <c r="AX52" i="8"/>
  <c r="A53" i="8"/>
  <c r="B53" i="8"/>
  <c r="F53" i="8"/>
  <c r="J53" i="8"/>
  <c r="N53" i="8"/>
  <c r="R53" i="8"/>
  <c r="V53" i="8"/>
  <c r="Z53" i="8"/>
  <c r="AD53" i="8"/>
  <c r="AH53" i="8"/>
  <c r="AL53" i="8"/>
  <c r="AP53" i="8"/>
  <c r="AT53" i="8"/>
  <c r="AX53" i="8"/>
  <c r="A54" i="8"/>
  <c r="B54" i="8"/>
  <c r="F54" i="8"/>
  <c r="J54" i="8"/>
  <c r="N54" i="8"/>
  <c r="R54" i="8"/>
  <c r="V54" i="8"/>
  <c r="Z54" i="8"/>
  <c r="AD54" i="8"/>
  <c r="AH54" i="8"/>
  <c r="AL54" i="8"/>
  <c r="AP54" i="8"/>
  <c r="AT54" i="8"/>
  <c r="AX54" i="8"/>
  <c r="A55" i="8"/>
  <c r="B55" i="8"/>
  <c r="F55" i="8"/>
  <c r="J55" i="8"/>
  <c r="N55" i="8"/>
  <c r="R55" i="8"/>
  <c r="V55" i="8"/>
  <c r="Z55" i="8"/>
  <c r="AD55" i="8"/>
  <c r="AH55" i="8"/>
  <c r="AL55" i="8"/>
  <c r="AP55" i="8"/>
  <c r="AT55" i="8"/>
  <c r="AX55" i="8"/>
  <c r="A56" i="8"/>
  <c r="B56" i="8"/>
  <c r="F56" i="8"/>
  <c r="J56" i="8"/>
  <c r="N56" i="8"/>
  <c r="R56" i="8"/>
  <c r="V56" i="8"/>
  <c r="Z56" i="8"/>
  <c r="AD56" i="8"/>
  <c r="AH56" i="8"/>
  <c r="AL56" i="8"/>
  <c r="AP56" i="8"/>
  <c r="AT56" i="8"/>
  <c r="AX56" i="8"/>
  <c r="A57" i="8"/>
  <c r="B57" i="8"/>
  <c r="F57" i="8"/>
  <c r="J57" i="8"/>
  <c r="N57" i="8"/>
  <c r="R57" i="8"/>
  <c r="V57" i="8"/>
  <c r="Z57" i="8"/>
  <c r="AD57" i="8"/>
  <c r="AH57" i="8"/>
  <c r="AL57" i="8"/>
  <c r="AP57" i="8"/>
  <c r="AT57" i="8"/>
  <c r="AX57" i="8"/>
  <c r="A58" i="8"/>
  <c r="B58" i="8"/>
  <c r="F58" i="8"/>
  <c r="J58" i="8"/>
  <c r="N58" i="8"/>
  <c r="R58" i="8"/>
  <c r="V58" i="8"/>
  <c r="Z58" i="8"/>
  <c r="AD58" i="8"/>
  <c r="AH58" i="8"/>
  <c r="AL58" i="8"/>
  <c r="AP58" i="8"/>
  <c r="AT58" i="8"/>
  <c r="AX58" i="8"/>
  <c r="A59" i="8"/>
  <c r="B59" i="8"/>
  <c r="F59" i="8"/>
  <c r="J59" i="8"/>
  <c r="N59" i="8"/>
  <c r="R59" i="8"/>
  <c r="V59" i="8"/>
  <c r="Z59" i="8"/>
  <c r="AD59" i="8"/>
  <c r="AH59" i="8"/>
  <c r="AL59" i="8"/>
  <c r="AP59" i="8"/>
  <c r="AT59" i="8"/>
  <c r="AX59" i="8"/>
  <c r="A60" i="8"/>
  <c r="B60" i="8"/>
  <c r="F60" i="8"/>
  <c r="J60" i="8"/>
  <c r="N60" i="8"/>
  <c r="R60" i="8"/>
  <c r="V60" i="8"/>
  <c r="Z60" i="8"/>
  <c r="AD60" i="8"/>
  <c r="AH60" i="8"/>
  <c r="AL60" i="8"/>
  <c r="AM60" i="8"/>
  <c r="AN60" i="8"/>
  <c r="AP60" i="8"/>
  <c r="AT60" i="8"/>
  <c r="AX60" i="8"/>
  <c r="A61" i="8"/>
  <c r="B61" i="8"/>
  <c r="F61" i="8"/>
  <c r="J61" i="8"/>
  <c r="N61" i="8"/>
  <c r="R61" i="8"/>
  <c r="V61" i="8"/>
  <c r="Z61" i="8"/>
  <c r="AD61" i="8"/>
  <c r="AH61" i="8"/>
  <c r="AL61" i="8"/>
  <c r="AP61" i="8"/>
  <c r="AT61" i="8"/>
  <c r="AX61" i="8"/>
  <c r="A62" i="8"/>
  <c r="B62" i="8"/>
  <c r="F62" i="8"/>
  <c r="J62" i="8"/>
  <c r="N62" i="8"/>
  <c r="R62" i="8"/>
  <c r="V62" i="8"/>
  <c r="Z62" i="8"/>
  <c r="AD62" i="8"/>
  <c r="AH62" i="8"/>
  <c r="AL62" i="8"/>
  <c r="AP62" i="8"/>
  <c r="AT62" i="8"/>
  <c r="AX62" i="8"/>
  <c r="A63" i="8"/>
  <c r="B63" i="8"/>
  <c r="F63" i="8"/>
  <c r="J63" i="8"/>
  <c r="N63" i="8"/>
  <c r="R63" i="8"/>
  <c r="V63" i="8"/>
  <c r="Z63" i="8"/>
  <c r="AD63" i="8"/>
  <c r="AH63" i="8"/>
  <c r="AL63" i="8"/>
  <c r="AP63" i="8"/>
  <c r="AT63" i="8"/>
  <c r="AX63" i="8"/>
  <c r="A64" i="8"/>
  <c r="B64" i="8"/>
  <c r="F64" i="8"/>
  <c r="J64" i="8"/>
  <c r="N64" i="8"/>
  <c r="R64" i="8"/>
  <c r="V64" i="8"/>
  <c r="Z64" i="8"/>
  <c r="AD64" i="8"/>
  <c r="AH64" i="8"/>
  <c r="AL64" i="8"/>
  <c r="AP64" i="8"/>
  <c r="AT64" i="8"/>
  <c r="AX64" i="8"/>
  <c r="A65" i="8"/>
  <c r="B65" i="8"/>
  <c r="F65" i="8"/>
  <c r="J65" i="8"/>
  <c r="N65" i="8"/>
  <c r="R65" i="8"/>
  <c r="V65" i="8"/>
  <c r="Z65" i="8"/>
  <c r="AD65" i="8"/>
  <c r="AH65" i="8"/>
  <c r="AL65" i="8"/>
  <c r="AP65" i="8"/>
  <c r="AT65" i="8"/>
  <c r="AX65" i="8"/>
  <c r="A66" i="8"/>
  <c r="B66" i="8"/>
  <c r="F66" i="8"/>
  <c r="J66" i="8"/>
  <c r="N66" i="8"/>
  <c r="R66" i="8"/>
  <c r="V66" i="8"/>
  <c r="Z66" i="8"/>
  <c r="AD66" i="8"/>
  <c r="AH66" i="8"/>
  <c r="AL66" i="8"/>
  <c r="AP66" i="8"/>
  <c r="AT66" i="8"/>
  <c r="AX66" i="8"/>
  <c r="A67" i="8"/>
  <c r="B67" i="8"/>
  <c r="F67" i="8"/>
  <c r="J67" i="8"/>
  <c r="N67" i="8"/>
  <c r="R67" i="8"/>
  <c r="V67" i="8"/>
  <c r="Z67" i="8"/>
  <c r="AD67" i="8"/>
  <c r="AH67" i="8"/>
  <c r="AL67" i="8"/>
  <c r="AM67" i="8"/>
  <c r="AN67" i="8"/>
  <c r="AP67" i="8"/>
  <c r="AT67" i="8"/>
  <c r="AX67" i="8"/>
  <c r="A68" i="8"/>
  <c r="B68" i="8"/>
  <c r="F68" i="8"/>
  <c r="J68" i="8"/>
  <c r="N68" i="8"/>
  <c r="R68" i="8"/>
  <c r="V68" i="8"/>
  <c r="Z68" i="8"/>
  <c r="AD68" i="8"/>
  <c r="AH68" i="8"/>
  <c r="AL68" i="8"/>
  <c r="AP68" i="8"/>
  <c r="AT68" i="8"/>
  <c r="AX68" i="8"/>
  <c r="A69" i="8"/>
  <c r="B69" i="8"/>
  <c r="F69" i="8"/>
  <c r="J69" i="8"/>
  <c r="N69" i="8"/>
  <c r="R69" i="8"/>
  <c r="V69" i="8"/>
  <c r="Z69" i="8"/>
  <c r="AD69" i="8"/>
  <c r="AH69" i="8"/>
  <c r="AL69" i="8"/>
  <c r="AP69" i="8"/>
  <c r="AT69" i="8"/>
  <c r="AX69" i="8"/>
  <c r="A70" i="8"/>
  <c r="B70" i="8"/>
  <c r="F70" i="8"/>
  <c r="J70" i="8"/>
  <c r="N70" i="8"/>
  <c r="R70" i="8"/>
  <c r="V70" i="8"/>
  <c r="Z70" i="8"/>
  <c r="AD70" i="8"/>
  <c r="AH70" i="8"/>
  <c r="AL70" i="8"/>
  <c r="AP70" i="8"/>
  <c r="AT70" i="8"/>
  <c r="AX70" i="8"/>
  <c r="A71" i="8"/>
  <c r="B71" i="8"/>
  <c r="F71" i="8"/>
  <c r="J71" i="8"/>
  <c r="N71" i="8"/>
  <c r="R71" i="8"/>
  <c r="V71" i="8"/>
  <c r="Z71" i="8"/>
  <c r="AD71" i="8"/>
  <c r="AH71" i="8"/>
  <c r="AL71" i="8"/>
  <c r="AP71" i="8"/>
  <c r="AT71" i="8"/>
  <c r="AX71" i="8"/>
  <c r="A72" i="8"/>
  <c r="B72" i="8"/>
  <c r="F72" i="8"/>
  <c r="J72" i="8"/>
  <c r="N72" i="8"/>
  <c r="R72" i="8"/>
  <c r="V72" i="8"/>
  <c r="Z72" i="8"/>
  <c r="AD72" i="8"/>
  <c r="AH72" i="8"/>
  <c r="AL72" i="8"/>
  <c r="AP72" i="8"/>
  <c r="AT72" i="8"/>
  <c r="AX72" i="8"/>
  <c r="A73" i="8"/>
  <c r="B73" i="8"/>
  <c r="F73" i="8"/>
  <c r="J73" i="8"/>
  <c r="N73" i="8"/>
  <c r="R73" i="8"/>
  <c r="V73" i="8"/>
  <c r="Z73" i="8"/>
  <c r="AD73" i="8"/>
  <c r="AH73" i="8"/>
  <c r="AL73" i="8"/>
  <c r="AP73" i="8"/>
  <c r="AT73" i="8"/>
  <c r="AX73" i="8"/>
  <c r="A74" i="8"/>
  <c r="B74" i="8"/>
  <c r="F74" i="8"/>
  <c r="J74" i="8"/>
  <c r="N74" i="8"/>
  <c r="R74" i="8"/>
  <c r="V74" i="8"/>
  <c r="Z74" i="8"/>
  <c r="AD74" i="8"/>
  <c r="AH74" i="8"/>
  <c r="AL74" i="8"/>
  <c r="AP74" i="8"/>
  <c r="AT74" i="8"/>
  <c r="AV74" i="8"/>
  <c r="AX74" i="8"/>
  <c r="A75" i="8"/>
  <c r="B75" i="8"/>
  <c r="C75" i="8"/>
  <c r="E75" i="8" s="1"/>
  <c r="D75" i="8"/>
  <c r="F75" i="8"/>
  <c r="G75" i="8"/>
  <c r="H75" i="8"/>
  <c r="J75" i="8"/>
  <c r="K75" i="8"/>
  <c r="L75" i="8"/>
  <c r="N75" i="8"/>
  <c r="O75" i="8"/>
  <c r="P75" i="8"/>
  <c r="Q75" i="8" s="1"/>
  <c r="R75" i="8"/>
  <c r="S75" i="8"/>
  <c r="T75" i="8"/>
  <c r="V75" i="8"/>
  <c r="W75" i="8"/>
  <c r="X75" i="8"/>
  <c r="Z75" i="8"/>
  <c r="AA75" i="8"/>
  <c r="AB75" i="8"/>
  <c r="AD75" i="8"/>
  <c r="AE75" i="8"/>
  <c r="AF75" i="8"/>
  <c r="AG75" i="8" s="1"/>
  <c r="AH75" i="8"/>
  <c r="AI75" i="8"/>
  <c r="AJ75" i="8"/>
  <c r="AL75" i="8"/>
  <c r="AM75" i="8"/>
  <c r="AN75" i="8"/>
  <c r="AP75" i="8"/>
  <c r="AQ75" i="8"/>
  <c r="AS75" i="8" s="1"/>
  <c r="AR75" i="8"/>
  <c r="AT75" i="8"/>
  <c r="AU75" i="8"/>
  <c r="AV75" i="8"/>
  <c r="AX75" i="8"/>
  <c r="I75" i="8" l="1"/>
  <c r="AO75" i="8"/>
  <c r="AO60" i="8"/>
  <c r="Y75" i="8"/>
  <c r="AC75" i="8"/>
  <c r="AO67" i="8"/>
  <c r="AW75" i="8"/>
  <c r="U75" i="8"/>
  <c r="M75" i="8"/>
  <c r="AO52" i="8"/>
  <c r="AK75" i="8"/>
  <c r="Z77" i="7"/>
  <c r="Y77" i="7"/>
  <c r="X77" i="7"/>
  <c r="W77" i="7"/>
  <c r="V77" i="7"/>
  <c r="U77" i="7"/>
  <c r="T77" i="7"/>
  <c r="S77" i="7"/>
  <c r="J77" i="7"/>
  <c r="I77" i="7"/>
  <c r="H77" i="7"/>
  <c r="G77" i="7"/>
  <c r="T77" i="6"/>
  <c r="S77" i="6"/>
  <c r="R77" i="6"/>
  <c r="Q77" i="6"/>
  <c r="P77" i="6"/>
  <c r="O77" i="6"/>
  <c r="H77" i="6"/>
  <c r="G77" i="6"/>
  <c r="EA77" i="5"/>
  <c r="DZ77" i="5"/>
  <c r="DY77" i="5"/>
  <c r="DX77" i="5"/>
  <c r="DW77" i="5"/>
  <c r="DV77" i="5"/>
  <c r="DU77" i="5"/>
  <c r="DT77" i="5"/>
  <c r="DQ77" i="5"/>
  <c r="DP77" i="5"/>
  <c r="DM77" i="5"/>
  <c r="DL77" i="5"/>
  <c r="DK77" i="5"/>
  <c r="DJ77" i="5"/>
  <c r="DI77" i="5"/>
  <c r="DH77" i="5"/>
  <c r="DC77" i="5"/>
  <c r="DB77" i="5"/>
  <c r="CY77" i="5"/>
  <c r="CX77" i="5"/>
  <c r="CW77" i="5"/>
  <c r="CV77" i="5"/>
  <c r="CU77" i="5"/>
  <c r="CT77" i="5"/>
  <c r="CO77" i="5"/>
  <c r="CN77" i="5"/>
  <c r="CK77" i="5"/>
  <c r="CJ77" i="5"/>
  <c r="CI77" i="5"/>
  <c r="CH77" i="5"/>
  <c r="CG77" i="5"/>
  <c r="CF77" i="5"/>
  <c r="CE77" i="5"/>
  <c r="CD77" i="5"/>
  <c r="BY77" i="5"/>
  <c r="BX77" i="5"/>
  <c r="BU77" i="5"/>
  <c r="BT77" i="5"/>
  <c r="BS77" i="5"/>
  <c r="BR77" i="5"/>
  <c r="BQ77" i="5"/>
  <c r="BP77" i="5"/>
  <c r="BK77" i="5"/>
  <c r="BJ77" i="5"/>
  <c r="BG77" i="5"/>
  <c r="BF77" i="5"/>
  <c r="BE77" i="5"/>
  <c r="BD77" i="5"/>
  <c r="BC77" i="5"/>
  <c r="BB77" i="5"/>
  <c r="AW77" i="5"/>
  <c r="AV77" i="5"/>
  <c r="AS77" i="5"/>
  <c r="AR77" i="5"/>
  <c r="AQ77" i="5"/>
  <c r="AP77" i="5"/>
  <c r="AO77" i="5"/>
  <c r="AN77" i="5"/>
  <c r="AI77" i="5"/>
  <c r="AH77" i="5"/>
  <c r="AE77" i="5"/>
  <c r="AD77" i="5"/>
  <c r="AC77" i="5"/>
  <c r="AB77" i="5"/>
  <c r="AA77" i="5"/>
  <c r="Z77" i="5"/>
  <c r="U77" i="5"/>
  <c r="T77" i="5"/>
  <c r="Q77" i="5"/>
  <c r="P77" i="5"/>
  <c r="O77" i="5"/>
  <c r="N77" i="5"/>
  <c r="M77" i="5"/>
  <c r="L77" i="5"/>
  <c r="G77" i="5"/>
  <c r="F77" i="5"/>
  <c r="Q77" i="4"/>
  <c r="P77" i="4"/>
  <c r="O77" i="4"/>
  <c r="N77" i="4"/>
  <c r="M77" i="4"/>
  <c r="L77" i="4"/>
  <c r="G77" i="4"/>
  <c r="F77" i="4"/>
  <c r="R83" i="7" l="1"/>
  <c r="Q83" i="7"/>
  <c r="N81" i="7"/>
  <c r="M81" i="7"/>
  <c r="L81" i="7"/>
  <c r="K81" i="7"/>
  <c r="F81" i="7"/>
  <c r="E81" i="7"/>
  <c r="D81" i="7"/>
  <c r="C81" i="7"/>
  <c r="J82" i="6"/>
  <c r="I82" i="6"/>
  <c r="J81" i="6"/>
  <c r="D82" i="6"/>
  <c r="C82" i="6"/>
  <c r="D81" i="6"/>
  <c r="C81" i="6"/>
  <c r="DR83" i="5"/>
  <c r="DO83" i="5"/>
  <c r="DN83" i="5"/>
  <c r="DO81" i="5"/>
  <c r="DF83" i="5"/>
  <c r="DE81" i="5"/>
  <c r="AB81" i="3" s="1"/>
  <c r="DD81" i="5"/>
  <c r="DA83" i="5"/>
  <c r="Q81" i="7" l="1"/>
  <c r="R81" i="7"/>
  <c r="DN81" i="5"/>
  <c r="DA81" i="5" l="1"/>
  <c r="AA81" i="3" s="1"/>
  <c r="CZ81" i="5"/>
  <c r="J83" i="5"/>
  <c r="CQ81" i="5"/>
  <c r="Y81" i="3" s="1"/>
  <c r="CP81" i="5"/>
  <c r="CM81" i="5"/>
  <c r="X81" i="3" s="1"/>
  <c r="CL81" i="5"/>
  <c r="CA81" i="5"/>
  <c r="V81" i="3" s="1"/>
  <c r="BZ81" i="5"/>
  <c r="BW81" i="5"/>
  <c r="U81" i="3" s="1"/>
  <c r="BV81" i="5"/>
  <c r="BM81" i="5"/>
  <c r="S81" i="3" s="1"/>
  <c r="BL81" i="5"/>
  <c r="BI81" i="5"/>
  <c r="R81" i="3" s="1"/>
  <c r="BH81" i="5"/>
  <c r="AY81" i="5"/>
  <c r="P81" i="3" s="1"/>
  <c r="AX81" i="5"/>
  <c r="AU81" i="5"/>
  <c r="O81" i="3" s="1"/>
  <c r="AT81" i="5"/>
  <c r="BA83" i="5"/>
  <c r="AZ83" i="5"/>
  <c r="AK81" i="5"/>
  <c r="AJ81" i="5"/>
  <c r="AG81" i="5"/>
  <c r="L81" i="3" s="1"/>
  <c r="AF81" i="5"/>
  <c r="W81" i="5"/>
  <c r="J81" i="3" s="1"/>
  <c r="V81" i="5"/>
  <c r="S81" i="5"/>
  <c r="I81" i="3" s="1"/>
  <c r="R81" i="5"/>
  <c r="I81" i="5"/>
  <c r="H81" i="5"/>
  <c r="E81" i="5"/>
  <c r="D81" i="5"/>
  <c r="J83" i="4"/>
  <c r="I81" i="4"/>
  <c r="H81" i="4"/>
  <c r="E81" i="4"/>
  <c r="D81" i="4"/>
  <c r="CR81" i="5" l="1"/>
  <c r="J81" i="4"/>
  <c r="Y81" i="5"/>
  <c r="CS81" i="5"/>
  <c r="AL81" i="5"/>
  <c r="AM81" i="5"/>
  <c r="BA81" i="5"/>
  <c r="X81" i="5"/>
  <c r="AZ81" i="5"/>
  <c r="AD53" i="3"/>
  <c r="AE53" i="3"/>
  <c r="AD61" i="3"/>
  <c r="AE61" i="3"/>
  <c r="AD68" i="3"/>
  <c r="AE68" i="3"/>
  <c r="A53" i="3"/>
  <c r="B53" i="3"/>
  <c r="A54" i="3"/>
  <c r="B54" i="3"/>
  <c r="A55" i="3"/>
  <c r="B55" i="3"/>
  <c r="A56" i="3"/>
  <c r="B56" i="3"/>
  <c r="A57" i="3"/>
  <c r="B57" i="3"/>
  <c r="A58" i="3"/>
  <c r="B58" i="3"/>
  <c r="A59" i="3"/>
  <c r="B59" i="3"/>
  <c r="A60" i="3"/>
  <c r="B60" i="3"/>
  <c r="A61" i="3"/>
  <c r="B61" i="3"/>
  <c r="A62" i="3"/>
  <c r="B62" i="3"/>
  <c r="A63" i="3"/>
  <c r="B63" i="3"/>
  <c r="A64" i="3"/>
  <c r="B64" i="3"/>
  <c r="A65" i="3"/>
  <c r="B65" i="3"/>
  <c r="A66" i="3"/>
  <c r="B66" i="3"/>
  <c r="A67" i="3"/>
  <c r="B67" i="3"/>
  <c r="A68" i="3"/>
  <c r="B68" i="3"/>
  <c r="A69" i="3"/>
  <c r="B69" i="3"/>
  <c r="A70" i="3"/>
  <c r="B70" i="3"/>
  <c r="A71" i="3"/>
  <c r="B71" i="3"/>
  <c r="A72" i="3"/>
  <c r="B72" i="3"/>
  <c r="A73" i="3"/>
  <c r="B73" i="3"/>
  <c r="B51" i="3"/>
  <c r="B52" i="3"/>
  <c r="AA10" i="3"/>
  <c r="X10" i="3"/>
  <c r="Y83" i="3"/>
  <c r="X83" i="3"/>
  <c r="U10" i="3"/>
  <c r="R10" i="3"/>
  <c r="W83" i="3"/>
  <c r="T83" i="3"/>
  <c r="S80" i="3"/>
  <c r="R80" i="3"/>
  <c r="O10" i="3"/>
  <c r="L10" i="3"/>
  <c r="I10" i="3"/>
  <c r="AT14" i="8"/>
  <c r="AX14" i="8"/>
  <c r="AT15" i="8"/>
  <c r="AX15" i="8"/>
  <c r="AT16" i="8"/>
  <c r="AX16" i="8"/>
  <c r="AT17" i="8"/>
  <c r="AX17" i="8"/>
  <c r="AT18" i="8"/>
  <c r="AX18" i="8"/>
  <c r="AT19" i="8"/>
  <c r="AX19" i="8"/>
  <c r="AT20" i="8"/>
  <c r="AX20" i="8"/>
  <c r="AT21" i="8"/>
  <c r="AX21" i="8"/>
  <c r="AT22" i="8"/>
  <c r="AX22" i="8"/>
  <c r="AT23" i="8"/>
  <c r="AX23" i="8"/>
  <c r="AT24" i="8"/>
  <c r="AX24" i="8"/>
  <c r="AT25" i="8"/>
  <c r="AX25" i="8"/>
  <c r="AT26" i="8"/>
  <c r="AX26" i="8"/>
  <c r="AT27" i="8"/>
  <c r="AX27" i="8"/>
  <c r="AT28" i="8"/>
  <c r="AX28" i="8"/>
  <c r="AT29" i="8"/>
  <c r="AX29" i="8"/>
  <c r="AT30" i="8"/>
  <c r="AX30" i="8"/>
  <c r="AT31" i="8"/>
  <c r="AX31" i="8"/>
  <c r="AT32" i="8"/>
  <c r="AX32" i="8"/>
  <c r="AT33" i="8"/>
  <c r="AX33" i="8"/>
  <c r="AT34" i="8"/>
  <c r="AX34" i="8"/>
  <c r="AT35" i="8"/>
  <c r="AX35" i="8"/>
  <c r="AT36" i="8"/>
  <c r="AX36" i="8"/>
  <c r="AT37" i="8"/>
  <c r="AX37" i="8"/>
  <c r="AT38" i="8"/>
  <c r="AX38" i="8"/>
  <c r="AT39" i="8"/>
  <c r="AX39" i="8"/>
  <c r="AT40" i="8"/>
  <c r="AX40" i="8"/>
  <c r="AT41" i="8"/>
  <c r="AX41" i="8"/>
  <c r="AT42" i="8"/>
  <c r="AX42" i="8"/>
  <c r="AT43" i="8"/>
  <c r="AX43" i="8"/>
  <c r="AT44" i="8"/>
  <c r="AX44" i="8"/>
  <c r="AT45" i="8"/>
  <c r="AX45" i="8"/>
  <c r="AT46" i="8"/>
  <c r="AX46" i="8"/>
  <c r="AT47" i="8"/>
  <c r="AX47" i="8"/>
  <c r="AT48" i="8"/>
  <c r="AX48" i="8"/>
  <c r="AT49" i="8"/>
  <c r="AX49" i="8"/>
  <c r="AT50" i="8"/>
  <c r="AX50" i="8"/>
  <c r="AL14" i="8"/>
  <c r="AL15" i="8"/>
  <c r="AL16" i="8"/>
  <c r="AL17" i="8"/>
  <c r="AL18" i="8"/>
  <c r="AL19" i="8"/>
  <c r="AL20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L34" i="8"/>
  <c r="AL35" i="8"/>
  <c r="AL36" i="8"/>
  <c r="AL37" i="8"/>
  <c r="AL38" i="8"/>
  <c r="AL39" i="8"/>
  <c r="AL40" i="8"/>
  <c r="AL41" i="8"/>
  <c r="AL42" i="8"/>
  <c r="AL43" i="8"/>
  <c r="AL44" i="8"/>
  <c r="AL45" i="8"/>
  <c r="AL46" i="8"/>
  <c r="AL47" i="8"/>
  <c r="AL48" i="8"/>
  <c r="AL49" i="8"/>
  <c r="AL50" i="8"/>
  <c r="AL13" i="8"/>
  <c r="AH14" i="8"/>
  <c r="AH15" i="8"/>
  <c r="AH16" i="8"/>
  <c r="AH17" i="8"/>
  <c r="AH18" i="8"/>
  <c r="AH19" i="8"/>
  <c r="AH20" i="8"/>
  <c r="AH21" i="8"/>
  <c r="AH22" i="8"/>
  <c r="AH23" i="8"/>
  <c r="AH24" i="8"/>
  <c r="AH25" i="8"/>
  <c r="AH26" i="8"/>
  <c r="AH27" i="8"/>
  <c r="AH28" i="8"/>
  <c r="AH29" i="8"/>
  <c r="AH30" i="8"/>
  <c r="AH31" i="8"/>
  <c r="AH32" i="8"/>
  <c r="AH33" i="8"/>
  <c r="AH34" i="8"/>
  <c r="AH35" i="8"/>
  <c r="AH36" i="8"/>
  <c r="AH37" i="8"/>
  <c r="AH38" i="8"/>
  <c r="AH39" i="8"/>
  <c r="AH40" i="8"/>
  <c r="AH41" i="8"/>
  <c r="AH42" i="8"/>
  <c r="AH43" i="8"/>
  <c r="AH44" i="8"/>
  <c r="AH45" i="8"/>
  <c r="AH46" i="8"/>
  <c r="AH47" i="8"/>
  <c r="AH48" i="8"/>
  <c r="AH49" i="8"/>
  <c r="AH50" i="8"/>
  <c r="AH13" i="8"/>
  <c r="AF82" i="8"/>
  <c r="AE82" i="8"/>
  <c r="AF81" i="8"/>
  <c r="AF80" i="8"/>
  <c r="AF79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34" i="8"/>
  <c r="AD35" i="8"/>
  <c r="AD36" i="8"/>
  <c r="AD37" i="8"/>
  <c r="AD38" i="8"/>
  <c r="AD39" i="8"/>
  <c r="AD40" i="8"/>
  <c r="AD41" i="8"/>
  <c r="AD42" i="8"/>
  <c r="AD43" i="8"/>
  <c r="AD44" i="8"/>
  <c r="AD45" i="8"/>
  <c r="AD46" i="8"/>
  <c r="AD47" i="8"/>
  <c r="AD48" i="8"/>
  <c r="AD49" i="8"/>
  <c r="AD50" i="8"/>
  <c r="AD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13" i="8"/>
  <c r="X82" i="8"/>
  <c r="W82" i="8"/>
  <c r="W81" i="8"/>
  <c r="X80" i="8"/>
  <c r="W80" i="8"/>
  <c r="W79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13" i="8"/>
  <c r="AF61" i="3" l="1"/>
  <c r="R77" i="8"/>
  <c r="AD77" i="8"/>
  <c r="AH77" i="8"/>
  <c r="V77" i="8"/>
  <c r="AL77" i="8"/>
  <c r="N77" i="8"/>
  <c r="Z77" i="8"/>
  <c r="Z81" i="3"/>
  <c r="AG82" i="8"/>
  <c r="Z83" i="3"/>
  <c r="AF53" i="3"/>
  <c r="AF68" i="3"/>
  <c r="T80" i="3"/>
  <c r="Z80" i="3"/>
  <c r="Y80" i="8"/>
  <c r="W83" i="8"/>
  <c r="Y82" i="8"/>
  <c r="AF83" i="8"/>
  <c r="J45" i="8"/>
  <c r="J46" i="8"/>
  <c r="J47" i="8"/>
  <c r="J48" i="8"/>
  <c r="J49" i="8"/>
  <c r="J50" i="8"/>
  <c r="F5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M82" i="8"/>
  <c r="L80" i="8"/>
  <c r="L79" i="8"/>
  <c r="Q82" i="8"/>
  <c r="U82" i="8"/>
  <c r="N75" i="7"/>
  <c r="M75" i="7"/>
  <c r="N73" i="7"/>
  <c r="M73" i="7"/>
  <c r="N72" i="7"/>
  <c r="M72" i="7"/>
  <c r="N71" i="7"/>
  <c r="M71" i="7"/>
  <c r="N70" i="7"/>
  <c r="M70" i="7"/>
  <c r="N69" i="7"/>
  <c r="M69" i="7"/>
  <c r="N68" i="7"/>
  <c r="M68" i="7"/>
  <c r="M67" i="7"/>
  <c r="N66" i="7"/>
  <c r="M66" i="7"/>
  <c r="N62" i="7"/>
  <c r="M62" i="7"/>
  <c r="M60" i="7"/>
  <c r="N59" i="7"/>
  <c r="M59" i="7"/>
  <c r="N58" i="7"/>
  <c r="M58" i="7"/>
  <c r="M55" i="7"/>
  <c r="M52" i="7"/>
  <c r="M50" i="7"/>
  <c r="M49" i="7"/>
  <c r="M46" i="7"/>
  <c r="M32" i="7"/>
  <c r="M30" i="7"/>
  <c r="M27" i="7"/>
  <c r="M23" i="7"/>
  <c r="M16" i="7"/>
  <c r="F75" i="7"/>
  <c r="E75" i="7"/>
  <c r="F74" i="7"/>
  <c r="E74" i="7"/>
  <c r="F73" i="7"/>
  <c r="E73" i="7"/>
  <c r="F72" i="7"/>
  <c r="E72" i="7"/>
  <c r="F71" i="7"/>
  <c r="E71" i="7"/>
  <c r="F70" i="7"/>
  <c r="E70" i="7"/>
  <c r="F69" i="7"/>
  <c r="E69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D75" i="7"/>
  <c r="C75" i="7"/>
  <c r="D74" i="7"/>
  <c r="AJ74" i="3" s="1"/>
  <c r="C74" i="7"/>
  <c r="AU73" i="8" s="1"/>
  <c r="D73" i="7"/>
  <c r="AJ73" i="3" s="1"/>
  <c r="C73" i="7"/>
  <c r="AU72" i="8" s="1"/>
  <c r="D72" i="7"/>
  <c r="AJ72" i="3" s="1"/>
  <c r="C72" i="7"/>
  <c r="AU71" i="8" s="1"/>
  <c r="D71" i="7"/>
  <c r="AJ71" i="3" s="1"/>
  <c r="C71" i="7"/>
  <c r="AU70" i="8" s="1"/>
  <c r="D70" i="7"/>
  <c r="AJ70" i="3" s="1"/>
  <c r="C70" i="7"/>
  <c r="AU69" i="8" s="1"/>
  <c r="D69" i="7"/>
  <c r="AJ69" i="3" s="1"/>
  <c r="C69" i="7"/>
  <c r="AU68" i="8" s="1"/>
  <c r="D68" i="7"/>
  <c r="AJ68" i="3" s="1"/>
  <c r="C68" i="7"/>
  <c r="AU67" i="8" s="1"/>
  <c r="D67" i="7"/>
  <c r="AJ67" i="3" s="1"/>
  <c r="C67" i="7"/>
  <c r="AU66" i="8" s="1"/>
  <c r="D66" i="7"/>
  <c r="AJ66" i="3" s="1"/>
  <c r="C66" i="7"/>
  <c r="AU65" i="8" s="1"/>
  <c r="D65" i="7"/>
  <c r="AJ65" i="3" s="1"/>
  <c r="C65" i="7"/>
  <c r="AU64" i="8" s="1"/>
  <c r="D64" i="7"/>
  <c r="AJ64" i="3" s="1"/>
  <c r="C64" i="7"/>
  <c r="AU63" i="8" s="1"/>
  <c r="D63" i="7"/>
  <c r="AJ63" i="3" s="1"/>
  <c r="C63" i="7"/>
  <c r="AU62" i="8" s="1"/>
  <c r="D62" i="7"/>
  <c r="AJ62" i="3" s="1"/>
  <c r="C62" i="7"/>
  <c r="AU61" i="8" s="1"/>
  <c r="D61" i="7"/>
  <c r="AJ61" i="3" s="1"/>
  <c r="C61" i="7"/>
  <c r="AU60" i="8" s="1"/>
  <c r="D60" i="7"/>
  <c r="AJ60" i="3" s="1"/>
  <c r="C60" i="7"/>
  <c r="AU59" i="8" s="1"/>
  <c r="D59" i="7"/>
  <c r="AJ59" i="3" s="1"/>
  <c r="C59" i="7"/>
  <c r="AU58" i="8" s="1"/>
  <c r="D58" i="7"/>
  <c r="AJ58" i="3" s="1"/>
  <c r="C58" i="7"/>
  <c r="AU57" i="8" s="1"/>
  <c r="D57" i="7"/>
  <c r="AJ57" i="3" s="1"/>
  <c r="C57" i="7"/>
  <c r="AU56" i="8" s="1"/>
  <c r="D56" i="7"/>
  <c r="AJ56" i="3" s="1"/>
  <c r="C56" i="7"/>
  <c r="AU55" i="8" s="1"/>
  <c r="D55" i="7"/>
  <c r="AJ55" i="3" s="1"/>
  <c r="C55" i="7"/>
  <c r="AU54" i="8" s="1"/>
  <c r="D54" i="7"/>
  <c r="AJ54" i="3" s="1"/>
  <c r="C54" i="7"/>
  <c r="AU53" i="8" s="1"/>
  <c r="D53" i="7"/>
  <c r="AJ53" i="3" s="1"/>
  <c r="C53" i="7"/>
  <c r="AU52" i="8" s="1"/>
  <c r="D52" i="7"/>
  <c r="AJ52" i="3" s="1"/>
  <c r="C52" i="7"/>
  <c r="AU51" i="8" s="1"/>
  <c r="D51" i="7"/>
  <c r="AJ51" i="3" s="1"/>
  <c r="C51" i="7"/>
  <c r="AU50" i="8" s="1"/>
  <c r="D50" i="7"/>
  <c r="AJ50" i="3" s="1"/>
  <c r="C50" i="7"/>
  <c r="AU49" i="8" s="1"/>
  <c r="D49" i="7"/>
  <c r="AJ49" i="3" s="1"/>
  <c r="C49" i="7"/>
  <c r="AU48" i="8" s="1"/>
  <c r="D48" i="7"/>
  <c r="AJ48" i="3" s="1"/>
  <c r="C48" i="7"/>
  <c r="AU47" i="8" s="1"/>
  <c r="D47" i="7"/>
  <c r="AJ47" i="3" s="1"/>
  <c r="C47" i="7"/>
  <c r="AU46" i="8" s="1"/>
  <c r="D46" i="7"/>
  <c r="AJ46" i="3" s="1"/>
  <c r="C46" i="7"/>
  <c r="AU45" i="8" s="1"/>
  <c r="D45" i="7"/>
  <c r="AJ45" i="3" s="1"/>
  <c r="C45" i="7"/>
  <c r="AU44" i="8" s="1"/>
  <c r="D44" i="7"/>
  <c r="AJ44" i="3" s="1"/>
  <c r="C44" i="7"/>
  <c r="AU43" i="8" s="1"/>
  <c r="D43" i="7"/>
  <c r="AJ43" i="3" s="1"/>
  <c r="C43" i="7"/>
  <c r="AU42" i="8" s="1"/>
  <c r="D42" i="7"/>
  <c r="AJ42" i="3" s="1"/>
  <c r="C42" i="7"/>
  <c r="AU41" i="8" s="1"/>
  <c r="D41" i="7"/>
  <c r="AJ41" i="3" s="1"/>
  <c r="C41" i="7"/>
  <c r="AU40" i="8" s="1"/>
  <c r="D40" i="7"/>
  <c r="AJ40" i="3" s="1"/>
  <c r="C40" i="7"/>
  <c r="AU39" i="8" s="1"/>
  <c r="D39" i="7"/>
  <c r="AJ39" i="3" s="1"/>
  <c r="C39" i="7"/>
  <c r="AU38" i="8" s="1"/>
  <c r="D38" i="7"/>
  <c r="AJ38" i="3" s="1"/>
  <c r="C38" i="7"/>
  <c r="AU37" i="8" s="1"/>
  <c r="D37" i="7"/>
  <c r="AJ37" i="3" s="1"/>
  <c r="C37" i="7"/>
  <c r="AU36" i="8" s="1"/>
  <c r="D36" i="7"/>
  <c r="AJ36" i="3" s="1"/>
  <c r="C36" i="7"/>
  <c r="AU35" i="8" s="1"/>
  <c r="D35" i="7"/>
  <c r="AJ35" i="3" s="1"/>
  <c r="C35" i="7"/>
  <c r="AU34" i="8" s="1"/>
  <c r="D34" i="7"/>
  <c r="AJ34" i="3" s="1"/>
  <c r="C34" i="7"/>
  <c r="AU33" i="8" s="1"/>
  <c r="D33" i="7"/>
  <c r="AJ33" i="3" s="1"/>
  <c r="C33" i="7"/>
  <c r="AU32" i="8" s="1"/>
  <c r="D32" i="7"/>
  <c r="AJ32" i="3" s="1"/>
  <c r="C32" i="7"/>
  <c r="AU31" i="8" s="1"/>
  <c r="D31" i="7"/>
  <c r="AJ31" i="3" s="1"/>
  <c r="C31" i="7"/>
  <c r="AU30" i="8" s="1"/>
  <c r="D30" i="7"/>
  <c r="AJ30" i="3" s="1"/>
  <c r="C30" i="7"/>
  <c r="AU29" i="8" s="1"/>
  <c r="D29" i="7"/>
  <c r="AJ29" i="3" s="1"/>
  <c r="C29" i="7"/>
  <c r="AU28" i="8" s="1"/>
  <c r="D28" i="7"/>
  <c r="AJ28" i="3" s="1"/>
  <c r="C28" i="7"/>
  <c r="AU27" i="8" s="1"/>
  <c r="D27" i="7"/>
  <c r="AJ27" i="3" s="1"/>
  <c r="C27" i="7"/>
  <c r="AU26" i="8" s="1"/>
  <c r="D26" i="7"/>
  <c r="AJ26" i="3" s="1"/>
  <c r="C26" i="7"/>
  <c r="AU25" i="8" s="1"/>
  <c r="D25" i="7"/>
  <c r="AJ25" i="3" s="1"/>
  <c r="C25" i="7"/>
  <c r="AU24" i="8" s="1"/>
  <c r="D24" i="7"/>
  <c r="AJ24" i="3" s="1"/>
  <c r="C24" i="7"/>
  <c r="AU23" i="8" s="1"/>
  <c r="D23" i="7"/>
  <c r="AJ23" i="3" s="1"/>
  <c r="C23" i="7"/>
  <c r="AU22" i="8" s="1"/>
  <c r="D22" i="7"/>
  <c r="AJ22" i="3" s="1"/>
  <c r="C22" i="7"/>
  <c r="AU21" i="8" s="1"/>
  <c r="D21" i="7"/>
  <c r="AJ21" i="3" s="1"/>
  <c r="C21" i="7"/>
  <c r="AU20" i="8" s="1"/>
  <c r="D20" i="7"/>
  <c r="AJ20" i="3" s="1"/>
  <c r="C20" i="7"/>
  <c r="AU19" i="8" s="1"/>
  <c r="D19" i="7"/>
  <c r="AJ19" i="3" s="1"/>
  <c r="C19" i="7"/>
  <c r="AU18" i="8" s="1"/>
  <c r="D18" i="7"/>
  <c r="AJ18" i="3" s="1"/>
  <c r="C18" i="7"/>
  <c r="AU17" i="8" s="1"/>
  <c r="D17" i="7"/>
  <c r="AJ17" i="3" s="1"/>
  <c r="C17" i="7"/>
  <c r="AU16" i="8" s="1"/>
  <c r="D16" i="7"/>
  <c r="AJ16" i="3" s="1"/>
  <c r="C16" i="7"/>
  <c r="AU15" i="8" s="1"/>
  <c r="D15" i="7"/>
  <c r="AJ15" i="3" s="1"/>
  <c r="C15" i="7"/>
  <c r="AU14" i="8" s="1"/>
  <c r="D14" i="7"/>
  <c r="C14" i="7"/>
  <c r="P75" i="7" l="1"/>
  <c r="AJ75" i="3"/>
  <c r="AL75" i="3" s="1"/>
  <c r="R70" i="7"/>
  <c r="R73" i="7"/>
  <c r="Q71" i="7"/>
  <c r="R71" i="7"/>
  <c r="AU74" i="8"/>
  <c r="AW74" i="8" s="1"/>
  <c r="O75" i="7"/>
  <c r="Q69" i="7"/>
  <c r="Q72" i="7"/>
  <c r="Q75" i="7"/>
  <c r="R69" i="7"/>
  <c r="R72" i="7"/>
  <c r="R75" i="7"/>
  <c r="Q70" i="7"/>
  <c r="Q73" i="7"/>
  <c r="F77" i="7"/>
  <c r="E77" i="7"/>
  <c r="C77" i="7"/>
  <c r="D77" i="7"/>
  <c r="AJ14" i="3"/>
  <c r="AJ77" i="3" s="1"/>
  <c r="L81" i="8"/>
  <c r="L83" i="8" l="1"/>
  <c r="K75" i="6" l="1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L59" i="6"/>
  <c r="K59" i="6"/>
  <c r="L58" i="6"/>
  <c r="K58" i="6"/>
  <c r="K56" i="6"/>
  <c r="K55" i="6"/>
  <c r="K54" i="6"/>
  <c r="K53" i="6"/>
  <c r="K52" i="6"/>
  <c r="K51" i="6"/>
  <c r="K50" i="6"/>
  <c r="K49" i="6"/>
  <c r="K32" i="6"/>
  <c r="K30" i="6"/>
  <c r="K29" i="6"/>
  <c r="K28" i="6"/>
  <c r="K27" i="6"/>
  <c r="K25" i="6"/>
  <c r="K24" i="6"/>
  <c r="K18" i="6"/>
  <c r="K16" i="6"/>
  <c r="F75" i="6"/>
  <c r="E75" i="6"/>
  <c r="F74" i="6"/>
  <c r="E7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D75" i="6"/>
  <c r="AG75" i="3" s="1"/>
  <c r="C75" i="6"/>
  <c r="AQ74" i="8" s="1"/>
  <c r="D74" i="6"/>
  <c r="AG74" i="3" s="1"/>
  <c r="C74" i="6"/>
  <c r="AQ73" i="8" s="1"/>
  <c r="D73" i="6"/>
  <c r="AG73" i="3" s="1"/>
  <c r="C73" i="6"/>
  <c r="AQ72" i="8" s="1"/>
  <c r="D72" i="6"/>
  <c r="AG72" i="3" s="1"/>
  <c r="C72" i="6"/>
  <c r="AQ71" i="8" s="1"/>
  <c r="D71" i="6"/>
  <c r="AG71" i="3" s="1"/>
  <c r="C71" i="6"/>
  <c r="AQ70" i="8" s="1"/>
  <c r="D70" i="6"/>
  <c r="AG70" i="3" s="1"/>
  <c r="C70" i="6"/>
  <c r="AQ69" i="8" s="1"/>
  <c r="D69" i="6"/>
  <c r="AG69" i="3" s="1"/>
  <c r="C69" i="6"/>
  <c r="AQ68" i="8" s="1"/>
  <c r="D68" i="6"/>
  <c r="AG68" i="3" s="1"/>
  <c r="C68" i="6"/>
  <c r="AQ67" i="8" s="1"/>
  <c r="D67" i="6"/>
  <c r="AG67" i="3" s="1"/>
  <c r="C67" i="6"/>
  <c r="AQ66" i="8" s="1"/>
  <c r="D66" i="6"/>
  <c r="AG66" i="3" s="1"/>
  <c r="C66" i="6"/>
  <c r="AQ65" i="8" s="1"/>
  <c r="D65" i="6"/>
  <c r="AG65" i="3" s="1"/>
  <c r="C65" i="6"/>
  <c r="AQ64" i="8" s="1"/>
  <c r="D64" i="6"/>
  <c r="AG64" i="3" s="1"/>
  <c r="C64" i="6"/>
  <c r="AQ63" i="8" s="1"/>
  <c r="D63" i="6"/>
  <c r="AG63" i="3" s="1"/>
  <c r="C63" i="6"/>
  <c r="AQ62" i="8" s="1"/>
  <c r="D62" i="6"/>
  <c r="AG62" i="3" s="1"/>
  <c r="C62" i="6"/>
  <c r="AQ61" i="8" s="1"/>
  <c r="D61" i="6"/>
  <c r="AG61" i="3" s="1"/>
  <c r="C61" i="6"/>
  <c r="AQ60" i="8" s="1"/>
  <c r="D60" i="6"/>
  <c r="AG60" i="3" s="1"/>
  <c r="C60" i="6"/>
  <c r="AQ59" i="8" s="1"/>
  <c r="D59" i="6"/>
  <c r="AG59" i="3" s="1"/>
  <c r="C59" i="6"/>
  <c r="AQ58" i="8" s="1"/>
  <c r="D58" i="6"/>
  <c r="AG58" i="3" s="1"/>
  <c r="C58" i="6"/>
  <c r="AQ57" i="8" s="1"/>
  <c r="D57" i="6"/>
  <c r="AG57" i="3" s="1"/>
  <c r="C57" i="6"/>
  <c r="AQ56" i="8" s="1"/>
  <c r="D56" i="6"/>
  <c r="AG56" i="3" s="1"/>
  <c r="C56" i="6"/>
  <c r="AQ55" i="8" s="1"/>
  <c r="D55" i="6"/>
  <c r="AG55" i="3" s="1"/>
  <c r="C55" i="6"/>
  <c r="AQ54" i="8" s="1"/>
  <c r="D54" i="6"/>
  <c r="AG54" i="3" s="1"/>
  <c r="C54" i="6"/>
  <c r="AQ53" i="8" s="1"/>
  <c r="D53" i="6"/>
  <c r="AG53" i="3" s="1"/>
  <c r="C53" i="6"/>
  <c r="AQ52" i="8" s="1"/>
  <c r="D52" i="6"/>
  <c r="AG52" i="3" s="1"/>
  <c r="C52" i="6"/>
  <c r="AQ51" i="8" s="1"/>
  <c r="D51" i="6"/>
  <c r="AG51" i="3" s="1"/>
  <c r="C51" i="6"/>
  <c r="AQ50" i="8" s="1"/>
  <c r="D50" i="6"/>
  <c r="AG50" i="3" s="1"/>
  <c r="C50" i="6"/>
  <c r="AQ49" i="8" s="1"/>
  <c r="D49" i="6"/>
  <c r="AG49" i="3" s="1"/>
  <c r="C49" i="6"/>
  <c r="AQ48" i="8" s="1"/>
  <c r="D48" i="6"/>
  <c r="AG48" i="3" s="1"/>
  <c r="C48" i="6"/>
  <c r="AQ47" i="8" s="1"/>
  <c r="D47" i="6"/>
  <c r="AG47" i="3" s="1"/>
  <c r="C47" i="6"/>
  <c r="AQ46" i="8" s="1"/>
  <c r="D46" i="6"/>
  <c r="AG46" i="3" s="1"/>
  <c r="C46" i="6"/>
  <c r="AQ45" i="8" s="1"/>
  <c r="D45" i="6"/>
  <c r="AG45" i="3" s="1"/>
  <c r="C45" i="6"/>
  <c r="AQ44" i="8" s="1"/>
  <c r="D44" i="6"/>
  <c r="AG44" i="3" s="1"/>
  <c r="C44" i="6"/>
  <c r="AQ43" i="8" s="1"/>
  <c r="D43" i="6"/>
  <c r="AG43" i="3" s="1"/>
  <c r="C43" i="6"/>
  <c r="AQ42" i="8" s="1"/>
  <c r="D42" i="6"/>
  <c r="AG42" i="3" s="1"/>
  <c r="C42" i="6"/>
  <c r="AQ41" i="8" s="1"/>
  <c r="D41" i="6"/>
  <c r="AG41" i="3" s="1"/>
  <c r="C41" i="6"/>
  <c r="AQ40" i="8" s="1"/>
  <c r="D40" i="6"/>
  <c r="AG40" i="3" s="1"/>
  <c r="C40" i="6"/>
  <c r="AQ39" i="8" s="1"/>
  <c r="D39" i="6"/>
  <c r="AG39" i="3" s="1"/>
  <c r="C39" i="6"/>
  <c r="AQ38" i="8" s="1"/>
  <c r="D38" i="6"/>
  <c r="AG38" i="3" s="1"/>
  <c r="C38" i="6"/>
  <c r="AQ37" i="8" s="1"/>
  <c r="D37" i="6"/>
  <c r="AG37" i="3" s="1"/>
  <c r="C37" i="6"/>
  <c r="AQ36" i="8" s="1"/>
  <c r="D36" i="6"/>
  <c r="AG36" i="3" s="1"/>
  <c r="C36" i="6"/>
  <c r="AQ35" i="8" s="1"/>
  <c r="D35" i="6"/>
  <c r="AG35" i="3" s="1"/>
  <c r="C35" i="6"/>
  <c r="AQ34" i="8" s="1"/>
  <c r="D34" i="6"/>
  <c r="AG34" i="3" s="1"/>
  <c r="C34" i="6"/>
  <c r="AQ33" i="8" s="1"/>
  <c r="D33" i="6"/>
  <c r="AG33" i="3" s="1"/>
  <c r="C33" i="6"/>
  <c r="AQ32" i="8" s="1"/>
  <c r="D32" i="6"/>
  <c r="AG32" i="3" s="1"/>
  <c r="C32" i="6"/>
  <c r="AQ31" i="8" s="1"/>
  <c r="D31" i="6"/>
  <c r="AG31" i="3" s="1"/>
  <c r="C31" i="6"/>
  <c r="AQ30" i="8" s="1"/>
  <c r="D30" i="6"/>
  <c r="AG30" i="3" s="1"/>
  <c r="C30" i="6"/>
  <c r="AQ29" i="8" s="1"/>
  <c r="D29" i="6"/>
  <c r="AG29" i="3" s="1"/>
  <c r="C29" i="6"/>
  <c r="AQ28" i="8" s="1"/>
  <c r="D28" i="6"/>
  <c r="AG28" i="3" s="1"/>
  <c r="C28" i="6"/>
  <c r="AQ27" i="8" s="1"/>
  <c r="D27" i="6"/>
  <c r="AG27" i="3" s="1"/>
  <c r="C27" i="6"/>
  <c r="AQ26" i="8" s="1"/>
  <c r="D26" i="6"/>
  <c r="AG26" i="3" s="1"/>
  <c r="C26" i="6"/>
  <c r="AQ25" i="8" s="1"/>
  <c r="D25" i="6"/>
  <c r="AG25" i="3" s="1"/>
  <c r="C25" i="6"/>
  <c r="AQ24" i="8" s="1"/>
  <c r="D24" i="6"/>
  <c r="AG24" i="3" s="1"/>
  <c r="C24" i="6"/>
  <c r="AQ23" i="8" s="1"/>
  <c r="D23" i="6"/>
  <c r="AG23" i="3" s="1"/>
  <c r="C23" i="6"/>
  <c r="AQ22" i="8" s="1"/>
  <c r="D22" i="6"/>
  <c r="AG22" i="3" s="1"/>
  <c r="C22" i="6"/>
  <c r="AQ21" i="8" s="1"/>
  <c r="D21" i="6"/>
  <c r="AG21" i="3" s="1"/>
  <c r="C21" i="6"/>
  <c r="AQ20" i="8" s="1"/>
  <c r="D20" i="6"/>
  <c r="AG20" i="3" s="1"/>
  <c r="C20" i="6"/>
  <c r="AQ19" i="8" s="1"/>
  <c r="D19" i="6"/>
  <c r="AG19" i="3" s="1"/>
  <c r="C19" i="6"/>
  <c r="AQ18" i="8" s="1"/>
  <c r="D18" i="6"/>
  <c r="AG18" i="3" s="1"/>
  <c r="C18" i="6"/>
  <c r="AQ17" i="8" s="1"/>
  <c r="D17" i="6"/>
  <c r="AG17" i="3" s="1"/>
  <c r="C17" i="6"/>
  <c r="AQ16" i="8" s="1"/>
  <c r="D16" i="6"/>
  <c r="AG16" i="3" s="1"/>
  <c r="C16" i="6"/>
  <c r="AQ15" i="8" s="1"/>
  <c r="D15" i="6"/>
  <c r="AG15" i="3" s="1"/>
  <c r="C15" i="6"/>
  <c r="AQ14" i="8" s="1"/>
  <c r="D14" i="6"/>
  <c r="C14" i="6"/>
  <c r="C77" i="6" l="1"/>
  <c r="E77" i="6"/>
  <c r="D77" i="6"/>
  <c r="AG14" i="3"/>
  <c r="AG77" i="3" s="1"/>
  <c r="F77" i="6"/>
  <c r="CQ75" i="5" l="1"/>
  <c r="CP75" i="5"/>
  <c r="AF74" i="8" s="1"/>
  <c r="CQ74" i="5"/>
  <c r="CP74" i="5"/>
  <c r="AF73" i="8" s="1"/>
  <c r="CQ73" i="5"/>
  <c r="Y73" i="3" s="1"/>
  <c r="CP73" i="5"/>
  <c r="AF72" i="8" s="1"/>
  <c r="CQ72" i="5"/>
  <c r="Y72" i="3" s="1"/>
  <c r="CP72" i="5"/>
  <c r="AF71" i="8" s="1"/>
  <c r="CQ71" i="5"/>
  <c r="Y71" i="3" s="1"/>
  <c r="CP71" i="5"/>
  <c r="AF70" i="8" s="1"/>
  <c r="CQ70" i="5"/>
  <c r="Y70" i="3" s="1"/>
  <c r="CP70" i="5"/>
  <c r="AF69" i="8" s="1"/>
  <c r="CQ69" i="5"/>
  <c r="Y69" i="3" s="1"/>
  <c r="CP69" i="5"/>
  <c r="AF68" i="8" s="1"/>
  <c r="CQ68" i="5"/>
  <c r="Y68" i="3" s="1"/>
  <c r="CP68" i="5"/>
  <c r="AF67" i="8" s="1"/>
  <c r="CQ67" i="5"/>
  <c r="Y67" i="3" s="1"/>
  <c r="CP67" i="5"/>
  <c r="AF66" i="8" s="1"/>
  <c r="CQ66" i="5"/>
  <c r="Y66" i="3" s="1"/>
  <c r="CP66" i="5"/>
  <c r="AF65" i="8" s="1"/>
  <c r="CQ65" i="5"/>
  <c r="Y65" i="3" s="1"/>
  <c r="CP65" i="5"/>
  <c r="AF64" i="8" s="1"/>
  <c r="CQ64" i="5"/>
  <c r="Y64" i="3" s="1"/>
  <c r="CP64" i="5"/>
  <c r="AF63" i="8" s="1"/>
  <c r="CQ63" i="5"/>
  <c r="Y63" i="3" s="1"/>
  <c r="CP63" i="5"/>
  <c r="AF62" i="8" s="1"/>
  <c r="CQ62" i="5"/>
  <c r="Y62" i="3" s="1"/>
  <c r="CP62" i="5"/>
  <c r="AF61" i="8" s="1"/>
  <c r="CQ61" i="5"/>
  <c r="Y61" i="3" s="1"/>
  <c r="CP61" i="5"/>
  <c r="AF60" i="8" s="1"/>
  <c r="CQ60" i="5"/>
  <c r="Y60" i="3" s="1"/>
  <c r="CP60" i="5"/>
  <c r="AF59" i="8" s="1"/>
  <c r="CQ59" i="5"/>
  <c r="Y59" i="3" s="1"/>
  <c r="CP59" i="5"/>
  <c r="AF58" i="8" s="1"/>
  <c r="CQ58" i="5"/>
  <c r="Y58" i="3" s="1"/>
  <c r="CP58" i="5"/>
  <c r="AF57" i="8" s="1"/>
  <c r="CQ57" i="5"/>
  <c r="Y57" i="3" s="1"/>
  <c r="CP57" i="5"/>
  <c r="AF56" i="8" s="1"/>
  <c r="CQ56" i="5"/>
  <c r="Y56" i="3" s="1"/>
  <c r="CP56" i="5"/>
  <c r="AF55" i="8" s="1"/>
  <c r="CQ55" i="5"/>
  <c r="Y55" i="3" s="1"/>
  <c r="CP55" i="5"/>
  <c r="AF54" i="8" s="1"/>
  <c r="CQ54" i="5"/>
  <c r="Y54" i="3" s="1"/>
  <c r="CP54" i="5"/>
  <c r="AF53" i="8" s="1"/>
  <c r="CQ53" i="5"/>
  <c r="Y53" i="3" s="1"/>
  <c r="CP53" i="5"/>
  <c r="AF52" i="8" s="1"/>
  <c r="CQ52" i="5"/>
  <c r="Y52" i="3" s="1"/>
  <c r="CP52" i="5"/>
  <c r="AF51" i="8" s="1"/>
  <c r="CQ51" i="5"/>
  <c r="Y51" i="3" s="1"/>
  <c r="CP51" i="5"/>
  <c r="AF50" i="8" s="1"/>
  <c r="CQ50" i="5"/>
  <c r="Y50" i="3" s="1"/>
  <c r="CP50" i="5"/>
  <c r="AF49" i="8" s="1"/>
  <c r="CQ49" i="5"/>
  <c r="Y49" i="3" s="1"/>
  <c r="CP49" i="5"/>
  <c r="AF48" i="8" s="1"/>
  <c r="CQ48" i="5"/>
  <c r="Y48" i="3" s="1"/>
  <c r="CP48" i="5"/>
  <c r="AF47" i="8" s="1"/>
  <c r="CQ47" i="5"/>
  <c r="Y47" i="3" s="1"/>
  <c r="CP47" i="5"/>
  <c r="AF46" i="8" s="1"/>
  <c r="CQ46" i="5"/>
  <c r="Y46" i="3" s="1"/>
  <c r="CP46" i="5"/>
  <c r="AF45" i="8" s="1"/>
  <c r="CQ45" i="5"/>
  <c r="Y45" i="3" s="1"/>
  <c r="CP45" i="5"/>
  <c r="AF44" i="8" s="1"/>
  <c r="CQ44" i="5"/>
  <c r="Y44" i="3" s="1"/>
  <c r="CP44" i="5"/>
  <c r="AF43" i="8" s="1"/>
  <c r="CQ43" i="5"/>
  <c r="Y43" i="3" s="1"/>
  <c r="CP43" i="5"/>
  <c r="AF42" i="8" s="1"/>
  <c r="CQ42" i="5"/>
  <c r="Y42" i="3" s="1"/>
  <c r="CP42" i="5"/>
  <c r="AF41" i="8" s="1"/>
  <c r="CQ41" i="5"/>
  <c r="Y41" i="3" s="1"/>
  <c r="CP41" i="5"/>
  <c r="AF40" i="8" s="1"/>
  <c r="CQ40" i="5"/>
  <c r="Y40" i="3" s="1"/>
  <c r="CP40" i="5"/>
  <c r="AF39" i="8" s="1"/>
  <c r="CQ39" i="5"/>
  <c r="Y39" i="3" s="1"/>
  <c r="CP39" i="5"/>
  <c r="AF38" i="8" s="1"/>
  <c r="CQ38" i="5"/>
  <c r="Y38" i="3" s="1"/>
  <c r="CP38" i="5"/>
  <c r="AF37" i="8" s="1"/>
  <c r="CQ37" i="5"/>
  <c r="Y37" i="3" s="1"/>
  <c r="CP37" i="5"/>
  <c r="AF36" i="8" s="1"/>
  <c r="CQ36" i="5"/>
  <c r="Y36" i="3" s="1"/>
  <c r="CP36" i="5"/>
  <c r="AF35" i="8" s="1"/>
  <c r="CQ35" i="5"/>
  <c r="Y35" i="3" s="1"/>
  <c r="CP35" i="5"/>
  <c r="AF34" i="8" s="1"/>
  <c r="CQ34" i="5"/>
  <c r="Y34" i="3" s="1"/>
  <c r="CP34" i="5"/>
  <c r="AF33" i="8" s="1"/>
  <c r="CQ33" i="5"/>
  <c r="Y33" i="3" s="1"/>
  <c r="CP33" i="5"/>
  <c r="AF32" i="8" s="1"/>
  <c r="CQ32" i="5"/>
  <c r="Y32" i="3" s="1"/>
  <c r="CP32" i="5"/>
  <c r="AF31" i="8" s="1"/>
  <c r="CQ31" i="5"/>
  <c r="Y31" i="3" s="1"/>
  <c r="CP31" i="5"/>
  <c r="AF30" i="8" s="1"/>
  <c r="CQ30" i="5"/>
  <c r="Y30" i="3" s="1"/>
  <c r="CP30" i="5"/>
  <c r="AF29" i="8" s="1"/>
  <c r="CQ29" i="5"/>
  <c r="Y29" i="3" s="1"/>
  <c r="CP29" i="5"/>
  <c r="AF28" i="8" s="1"/>
  <c r="CQ28" i="5"/>
  <c r="Y28" i="3" s="1"/>
  <c r="CP28" i="5"/>
  <c r="AF27" i="8" s="1"/>
  <c r="CQ27" i="5"/>
  <c r="Y27" i="3" s="1"/>
  <c r="CP27" i="5"/>
  <c r="AF26" i="8" s="1"/>
  <c r="CQ26" i="5"/>
  <c r="Y26" i="3" s="1"/>
  <c r="CP26" i="5"/>
  <c r="AF25" i="8" s="1"/>
  <c r="CQ25" i="5"/>
  <c r="Y25" i="3" s="1"/>
  <c r="CP25" i="5"/>
  <c r="AF24" i="8" s="1"/>
  <c r="CQ24" i="5"/>
  <c r="Y24" i="3" s="1"/>
  <c r="CP24" i="5"/>
  <c r="AF23" i="8" s="1"/>
  <c r="CQ23" i="5"/>
  <c r="Y23" i="3" s="1"/>
  <c r="CP23" i="5"/>
  <c r="AF22" i="8" s="1"/>
  <c r="CQ22" i="5"/>
  <c r="Y22" i="3" s="1"/>
  <c r="CP22" i="5"/>
  <c r="AF21" i="8" s="1"/>
  <c r="CQ21" i="5"/>
  <c r="Y21" i="3" s="1"/>
  <c r="CP21" i="5"/>
  <c r="AF20" i="8" s="1"/>
  <c r="CQ20" i="5"/>
  <c r="Y20" i="3" s="1"/>
  <c r="CP20" i="5"/>
  <c r="AF19" i="8" s="1"/>
  <c r="CQ19" i="5"/>
  <c r="Y19" i="3" s="1"/>
  <c r="CP19" i="5"/>
  <c r="AF18" i="8" s="1"/>
  <c r="CQ18" i="5"/>
  <c r="CP18" i="5"/>
  <c r="CQ17" i="5"/>
  <c r="Y17" i="3" s="1"/>
  <c r="CP17" i="5"/>
  <c r="AF16" i="8" s="1"/>
  <c r="CQ16" i="5"/>
  <c r="Y16" i="3" s="1"/>
  <c r="CP16" i="5"/>
  <c r="AF15" i="8" s="1"/>
  <c r="CQ15" i="5"/>
  <c r="Y15" i="3" s="1"/>
  <c r="CP15" i="5"/>
  <c r="AF14" i="8" s="1"/>
  <c r="CQ14" i="5"/>
  <c r="Y14" i="3" s="1"/>
  <c r="CP14" i="5"/>
  <c r="AF13" i="8" s="1"/>
  <c r="CM75" i="5"/>
  <c r="CL75" i="5"/>
  <c r="AE74" i="8" s="1"/>
  <c r="CM74" i="5"/>
  <c r="CL74" i="5"/>
  <c r="AE73" i="8" s="1"/>
  <c r="AG73" i="8" s="1"/>
  <c r="CM73" i="5"/>
  <c r="X73" i="3" s="1"/>
  <c r="CL73" i="5"/>
  <c r="CM72" i="5"/>
  <c r="CL72" i="5"/>
  <c r="AE71" i="8" s="1"/>
  <c r="CM71" i="5"/>
  <c r="X71" i="3" s="1"/>
  <c r="CL71" i="5"/>
  <c r="CM70" i="5"/>
  <c r="X70" i="3" s="1"/>
  <c r="CL70" i="5"/>
  <c r="CM69" i="5"/>
  <c r="X69" i="3" s="1"/>
  <c r="CL69" i="5"/>
  <c r="AE68" i="8" s="1"/>
  <c r="CM68" i="5"/>
  <c r="X68" i="3" s="1"/>
  <c r="CL68" i="5"/>
  <c r="AE67" i="8" s="1"/>
  <c r="CM67" i="5"/>
  <c r="X67" i="3" s="1"/>
  <c r="CL67" i="5"/>
  <c r="CM66" i="5"/>
  <c r="X66" i="3" s="1"/>
  <c r="CL66" i="5"/>
  <c r="AE65" i="8" s="1"/>
  <c r="CM65" i="5"/>
  <c r="X65" i="3" s="1"/>
  <c r="CL65" i="5"/>
  <c r="AE64" i="8" s="1"/>
  <c r="AG64" i="8" s="1"/>
  <c r="CM64" i="5"/>
  <c r="X64" i="3" s="1"/>
  <c r="CL64" i="5"/>
  <c r="CM63" i="5"/>
  <c r="CL63" i="5"/>
  <c r="AE62" i="8" s="1"/>
  <c r="CM62" i="5"/>
  <c r="X62" i="3" s="1"/>
  <c r="CL62" i="5"/>
  <c r="AE61" i="8" s="1"/>
  <c r="AG61" i="8" s="1"/>
  <c r="CM61" i="5"/>
  <c r="X61" i="3" s="1"/>
  <c r="CL61" i="5"/>
  <c r="CM60" i="5"/>
  <c r="X60" i="3" s="1"/>
  <c r="CL60" i="5"/>
  <c r="AE59" i="8" s="1"/>
  <c r="CM59" i="5"/>
  <c r="X59" i="3" s="1"/>
  <c r="CL59" i="5"/>
  <c r="CM58" i="5"/>
  <c r="X58" i="3" s="1"/>
  <c r="CL58" i="5"/>
  <c r="CM57" i="5"/>
  <c r="X57" i="3" s="1"/>
  <c r="CL57" i="5"/>
  <c r="AE56" i="8" s="1"/>
  <c r="CM56" i="5"/>
  <c r="X56" i="3" s="1"/>
  <c r="CL56" i="5"/>
  <c r="AE55" i="8" s="1"/>
  <c r="CM55" i="5"/>
  <c r="X55" i="3" s="1"/>
  <c r="CL55" i="5"/>
  <c r="CM53" i="5"/>
  <c r="X53" i="3" s="1"/>
  <c r="CL53" i="5"/>
  <c r="AE52" i="8" s="1"/>
  <c r="AG52" i="8" s="1"/>
  <c r="CM52" i="5"/>
  <c r="X52" i="3" s="1"/>
  <c r="CL52" i="5"/>
  <c r="CM51" i="5"/>
  <c r="X51" i="3" s="1"/>
  <c r="CL51" i="5"/>
  <c r="AE50" i="8" s="1"/>
  <c r="CM50" i="5"/>
  <c r="X50" i="3" s="1"/>
  <c r="CL50" i="5"/>
  <c r="AE49" i="8" s="1"/>
  <c r="AG49" i="8" s="1"/>
  <c r="CM49" i="5"/>
  <c r="X49" i="3" s="1"/>
  <c r="CL49" i="5"/>
  <c r="CM47" i="5"/>
  <c r="X47" i="3" s="1"/>
  <c r="Z47" i="3" s="1"/>
  <c r="CL47" i="5"/>
  <c r="AE46" i="8" s="1"/>
  <c r="AG46" i="8" s="1"/>
  <c r="CM32" i="5"/>
  <c r="X32" i="3" s="1"/>
  <c r="CL32" i="5"/>
  <c r="AE31" i="8" s="1"/>
  <c r="CM30" i="5"/>
  <c r="X30" i="3" s="1"/>
  <c r="Z30" i="3" s="1"/>
  <c r="CL30" i="5"/>
  <c r="AE29" i="8" s="1"/>
  <c r="AG29" i="8" s="1"/>
  <c r="CM29" i="5"/>
  <c r="X29" i="3" s="1"/>
  <c r="Z29" i="3" s="1"/>
  <c r="CL29" i="5"/>
  <c r="AE28" i="8" s="1"/>
  <c r="AG28" i="8" s="1"/>
  <c r="CM28" i="5"/>
  <c r="X28" i="3" s="1"/>
  <c r="Z28" i="3" s="1"/>
  <c r="CL28" i="5"/>
  <c r="CM27" i="5"/>
  <c r="X27" i="3" s="1"/>
  <c r="Z27" i="3" s="1"/>
  <c r="CL27" i="5"/>
  <c r="AE26" i="8" s="1"/>
  <c r="AG26" i="8" s="1"/>
  <c r="CM26" i="5"/>
  <c r="X26" i="3" s="1"/>
  <c r="Z26" i="3" s="1"/>
  <c r="CL26" i="5"/>
  <c r="AE25" i="8" s="1"/>
  <c r="AG25" i="8" s="1"/>
  <c r="CM23" i="5"/>
  <c r="X23" i="3" s="1"/>
  <c r="CL23" i="5"/>
  <c r="AE22" i="8" s="1"/>
  <c r="CM19" i="5"/>
  <c r="X19" i="3" s="1"/>
  <c r="CL19" i="5"/>
  <c r="CM17" i="5"/>
  <c r="X17" i="3" s="1"/>
  <c r="Z17" i="3" s="1"/>
  <c r="CL17" i="5"/>
  <c r="AE16" i="8" s="1"/>
  <c r="AG16" i="8" s="1"/>
  <c r="CM16" i="5"/>
  <c r="X16" i="3" s="1"/>
  <c r="Z16" i="3" s="1"/>
  <c r="CL16" i="5"/>
  <c r="CM15" i="5"/>
  <c r="X15" i="3" s="1"/>
  <c r="Z15" i="3" s="1"/>
  <c r="CL15" i="5"/>
  <c r="AE14" i="8" s="1"/>
  <c r="AG14" i="8" s="1"/>
  <c r="CM14" i="5"/>
  <c r="X14" i="3" s="1"/>
  <c r="Z14" i="3" s="1"/>
  <c r="CL14" i="5"/>
  <c r="AE13" i="8" s="1"/>
  <c r="AG13" i="8" s="1"/>
  <c r="CS74" i="5"/>
  <c r="CS53" i="5"/>
  <c r="CR12" i="5"/>
  <c r="CP12" i="5"/>
  <c r="CN12" i="5"/>
  <c r="CL12" i="5"/>
  <c r="CZ12" i="5"/>
  <c r="BL75" i="5"/>
  <c r="X74" i="8" s="1"/>
  <c r="BL74" i="5"/>
  <c r="X73" i="8" s="1"/>
  <c r="BL73" i="5"/>
  <c r="X72" i="8" s="1"/>
  <c r="BL72" i="5"/>
  <c r="X71" i="8" s="1"/>
  <c r="BL71" i="5"/>
  <c r="BL70" i="5"/>
  <c r="X69" i="8" s="1"/>
  <c r="BL69" i="5"/>
  <c r="X68" i="8" s="1"/>
  <c r="BL68" i="5"/>
  <c r="X67" i="8" s="1"/>
  <c r="BL67" i="5"/>
  <c r="X66" i="8" s="1"/>
  <c r="BL66" i="5"/>
  <c r="X65" i="8" s="1"/>
  <c r="BL65" i="5"/>
  <c r="BL64" i="5"/>
  <c r="X63" i="8" s="1"/>
  <c r="BL63" i="5"/>
  <c r="X62" i="8" s="1"/>
  <c r="BL62" i="5"/>
  <c r="X61" i="8" s="1"/>
  <c r="BL61" i="5"/>
  <c r="X60" i="8" s="1"/>
  <c r="BL60" i="5"/>
  <c r="X59" i="8" s="1"/>
  <c r="BM59" i="5"/>
  <c r="S59" i="3" s="1"/>
  <c r="BL59" i="5"/>
  <c r="X58" i="8" s="1"/>
  <c r="BM58" i="5"/>
  <c r="S58" i="3" s="1"/>
  <c r="BL58" i="5"/>
  <c r="X57" i="8" s="1"/>
  <c r="BL57" i="5"/>
  <c r="X56" i="8" s="1"/>
  <c r="BL56" i="5"/>
  <c r="BL55" i="5"/>
  <c r="X54" i="8" s="1"/>
  <c r="BL53" i="5"/>
  <c r="X52" i="8" s="1"/>
  <c r="BL52" i="5"/>
  <c r="X51" i="8" s="1"/>
  <c r="BL51" i="5"/>
  <c r="X50" i="8" s="1"/>
  <c r="BL50" i="5"/>
  <c r="X49" i="8" s="1"/>
  <c r="BL49" i="5"/>
  <c r="X48" i="8" s="1"/>
  <c r="BL47" i="5"/>
  <c r="BL32" i="5"/>
  <c r="X31" i="8" s="1"/>
  <c r="BL30" i="5"/>
  <c r="X29" i="8" s="1"/>
  <c r="BL27" i="5"/>
  <c r="X26" i="8" s="1"/>
  <c r="BL26" i="5"/>
  <c r="X25" i="8" s="1"/>
  <c r="BL23" i="5"/>
  <c r="BL17" i="5"/>
  <c r="BL16" i="5"/>
  <c r="X15" i="8" s="1"/>
  <c r="BL15" i="5"/>
  <c r="X14" i="8" s="1"/>
  <c r="BL14" i="5"/>
  <c r="X13" i="8" s="1"/>
  <c r="BH75" i="5"/>
  <c r="W74" i="8" s="1"/>
  <c r="BH74" i="5"/>
  <c r="W73" i="8" s="1"/>
  <c r="BH73" i="5"/>
  <c r="W72" i="8" s="1"/>
  <c r="BH72" i="5"/>
  <c r="W71" i="8" s="1"/>
  <c r="BH71" i="5"/>
  <c r="W70" i="8" s="1"/>
  <c r="BH70" i="5"/>
  <c r="W69" i="8" s="1"/>
  <c r="BH69" i="5"/>
  <c r="W68" i="8" s="1"/>
  <c r="BH68" i="5"/>
  <c r="W67" i="8" s="1"/>
  <c r="BH67" i="5"/>
  <c r="W66" i="8" s="1"/>
  <c r="BH66" i="5"/>
  <c r="W65" i="8" s="1"/>
  <c r="BH65" i="5"/>
  <c r="W64" i="8" s="1"/>
  <c r="BH64" i="5"/>
  <c r="W63" i="8" s="1"/>
  <c r="BH63" i="5"/>
  <c r="W62" i="8" s="1"/>
  <c r="BH62" i="5"/>
  <c r="W61" i="8" s="1"/>
  <c r="BH61" i="5"/>
  <c r="W60" i="8" s="1"/>
  <c r="BH60" i="5"/>
  <c r="W59" i="8" s="1"/>
  <c r="BI59" i="5"/>
  <c r="BH59" i="5"/>
  <c r="W58" i="8" s="1"/>
  <c r="BI58" i="5"/>
  <c r="R58" i="3" s="1"/>
  <c r="BH58" i="5"/>
  <c r="W57" i="8" s="1"/>
  <c r="Y57" i="8" s="1"/>
  <c r="BH57" i="5"/>
  <c r="W56" i="8" s="1"/>
  <c r="BH56" i="5"/>
  <c r="W55" i="8" s="1"/>
  <c r="BH55" i="5"/>
  <c r="W54" i="8" s="1"/>
  <c r="BH53" i="5"/>
  <c r="W52" i="8" s="1"/>
  <c r="BH52" i="5"/>
  <c r="W51" i="8" s="1"/>
  <c r="BH51" i="5"/>
  <c r="W50" i="8" s="1"/>
  <c r="BH50" i="5"/>
  <c r="W49" i="8" s="1"/>
  <c r="BH49" i="5"/>
  <c r="W48" i="8" s="1"/>
  <c r="BH47" i="5"/>
  <c r="W46" i="8" s="1"/>
  <c r="BH32" i="5"/>
  <c r="W31" i="8" s="1"/>
  <c r="BH30" i="5"/>
  <c r="W29" i="8" s="1"/>
  <c r="BH27" i="5"/>
  <c r="W26" i="8" s="1"/>
  <c r="BH26" i="5"/>
  <c r="W25" i="8" s="1"/>
  <c r="BH23" i="5"/>
  <c r="W22" i="8" s="1"/>
  <c r="BH17" i="5"/>
  <c r="W16" i="8" s="1"/>
  <c r="BH16" i="5"/>
  <c r="W15" i="8" s="1"/>
  <c r="BH15" i="5"/>
  <c r="W14" i="8" s="1"/>
  <c r="BH14" i="5"/>
  <c r="W13" i="8" s="1"/>
  <c r="AY75" i="5"/>
  <c r="AX75" i="5"/>
  <c r="T74" i="8" s="1"/>
  <c r="AY74" i="5"/>
  <c r="AX74" i="5"/>
  <c r="T73" i="8" s="1"/>
  <c r="AY73" i="5"/>
  <c r="P73" i="3" s="1"/>
  <c r="AX73" i="5"/>
  <c r="T72" i="8" s="1"/>
  <c r="AY72" i="5"/>
  <c r="P72" i="3" s="1"/>
  <c r="AX72" i="5"/>
  <c r="T71" i="8" s="1"/>
  <c r="AY71" i="5"/>
  <c r="P71" i="3" s="1"/>
  <c r="AX71" i="5"/>
  <c r="T70" i="8" s="1"/>
  <c r="AY70" i="5"/>
  <c r="P70" i="3" s="1"/>
  <c r="AX70" i="5"/>
  <c r="T69" i="8" s="1"/>
  <c r="AY69" i="5"/>
  <c r="P69" i="3" s="1"/>
  <c r="AX69" i="5"/>
  <c r="T68" i="8" s="1"/>
  <c r="AY68" i="5"/>
  <c r="P68" i="3" s="1"/>
  <c r="AX68" i="5"/>
  <c r="T67" i="8" s="1"/>
  <c r="AY67" i="5"/>
  <c r="P67" i="3" s="1"/>
  <c r="AX67" i="5"/>
  <c r="T66" i="8" s="1"/>
  <c r="AY66" i="5"/>
  <c r="P66" i="3" s="1"/>
  <c r="AX66" i="5"/>
  <c r="T65" i="8" s="1"/>
  <c r="AY65" i="5"/>
  <c r="P65" i="3" s="1"/>
  <c r="AX65" i="5"/>
  <c r="T64" i="8" s="1"/>
  <c r="AY64" i="5"/>
  <c r="P64" i="3" s="1"/>
  <c r="AX64" i="5"/>
  <c r="T63" i="8" s="1"/>
  <c r="AY63" i="5"/>
  <c r="P63" i="3" s="1"/>
  <c r="AX63" i="5"/>
  <c r="T62" i="8" s="1"/>
  <c r="AY62" i="5"/>
  <c r="P62" i="3" s="1"/>
  <c r="AX62" i="5"/>
  <c r="T61" i="8" s="1"/>
  <c r="AY61" i="5"/>
  <c r="P61" i="3" s="1"/>
  <c r="AX61" i="5"/>
  <c r="T60" i="8" s="1"/>
  <c r="AY60" i="5"/>
  <c r="P60" i="3" s="1"/>
  <c r="AX60" i="5"/>
  <c r="T59" i="8" s="1"/>
  <c r="AY59" i="5"/>
  <c r="P59" i="3" s="1"/>
  <c r="AX59" i="5"/>
  <c r="T58" i="8" s="1"/>
  <c r="AY58" i="5"/>
  <c r="P58" i="3" s="1"/>
  <c r="AX58" i="5"/>
  <c r="T57" i="8" s="1"/>
  <c r="AY57" i="5"/>
  <c r="P57" i="3" s="1"/>
  <c r="AX57" i="5"/>
  <c r="T56" i="8" s="1"/>
  <c r="AY56" i="5"/>
  <c r="P56" i="3" s="1"/>
  <c r="AX56" i="5"/>
  <c r="T55" i="8" s="1"/>
  <c r="AY55" i="5"/>
  <c r="P55" i="3" s="1"/>
  <c r="AX55" i="5"/>
  <c r="T54" i="8" s="1"/>
  <c r="AY53" i="5"/>
  <c r="P53" i="3" s="1"/>
  <c r="AX53" i="5"/>
  <c r="T52" i="8" s="1"/>
  <c r="AY52" i="5"/>
  <c r="P52" i="3" s="1"/>
  <c r="AX52" i="5"/>
  <c r="T51" i="8" s="1"/>
  <c r="AY51" i="5"/>
  <c r="P51" i="3" s="1"/>
  <c r="AX51" i="5"/>
  <c r="T50" i="8" s="1"/>
  <c r="AY50" i="5"/>
  <c r="P50" i="3" s="1"/>
  <c r="AX50" i="5"/>
  <c r="T49" i="8" s="1"/>
  <c r="AY49" i="5"/>
  <c r="P49" i="3" s="1"/>
  <c r="AX49" i="5"/>
  <c r="T48" i="8" s="1"/>
  <c r="AY47" i="5"/>
  <c r="P47" i="3" s="1"/>
  <c r="AX47" i="5"/>
  <c r="T46" i="8" s="1"/>
  <c r="AY32" i="5"/>
  <c r="P32" i="3" s="1"/>
  <c r="AX32" i="5"/>
  <c r="T31" i="8" s="1"/>
  <c r="AY30" i="5"/>
  <c r="P30" i="3" s="1"/>
  <c r="AX30" i="5"/>
  <c r="T29" i="8" s="1"/>
  <c r="AY27" i="5"/>
  <c r="P27" i="3" s="1"/>
  <c r="AX27" i="5"/>
  <c r="T26" i="8" s="1"/>
  <c r="AY26" i="5"/>
  <c r="P26" i="3" s="1"/>
  <c r="AX26" i="5"/>
  <c r="T25" i="8" s="1"/>
  <c r="AY23" i="5"/>
  <c r="P23" i="3" s="1"/>
  <c r="AX23" i="5"/>
  <c r="T22" i="8" s="1"/>
  <c r="AY19" i="5"/>
  <c r="P19" i="3" s="1"/>
  <c r="AX19" i="5"/>
  <c r="T18" i="8" s="1"/>
  <c r="AY17" i="5"/>
  <c r="P17" i="3" s="1"/>
  <c r="AX17" i="5"/>
  <c r="T16" i="8" s="1"/>
  <c r="AY16" i="5"/>
  <c r="P16" i="3" s="1"/>
  <c r="AX16" i="5"/>
  <c r="T15" i="8" s="1"/>
  <c r="AU75" i="5"/>
  <c r="AT75" i="5"/>
  <c r="S74" i="8" s="1"/>
  <c r="AU74" i="5"/>
  <c r="AT74" i="5"/>
  <c r="S73" i="8" s="1"/>
  <c r="AU73" i="5"/>
  <c r="AT73" i="5"/>
  <c r="S72" i="8" s="1"/>
  <c r="AU72" i="5"/>
  <c r="O72" i="3" s="1"/>
  <c r="AT72" i="5"/>
  <c r="S71" i="8" s="1"/>
  <c r="AU71" i="5"/>
  <c r="O71" i="3" s="1"/>
  <c r="AT71" i="5"/>
  <c r="S70" i="8" s="1"/>
  <c r="AU70" i="5"/>
  <c r="AT70" i="5"/>
  <c r="S69" i="8" s="1"/>
  <c r="AU69" i="5"/>
  <c r="O69" i="3" s="1"/>
  <c r="AT69" i="5"/>
  <c r="S68" i="8" s="1"/>
  <c r="AU68" i="5"/>
  <c r="O68" i="3" s="1"/>
  <c r="AT68" i="5"/>
  <c r="S67" i="8" s="1"/>
  <c r="AU67" i="5"/>
  <c r="AT67" i="5"/>
  <c r="S66" i="8" s="1"/>
  <c r="AU66" i="5"/>
  <c r="O66" i="3" s="1"/>
  <c r="AT66" i="5"/>
  <c r="S65" i="8" s="1"/>
  <c r="AU65" i="5"/>
  <c r="O65" i="3" s="1"/>
  <c r="AT65" i="5"/>
  <c r="S64" i="8" s="1"/>
  <c r="AU64" i="5"/>
  <c r="AT64" i="5"/>
  <c r="S63" i="8" s="1"/>
  <c r="AU63" i="5"/>
  <c r="O63" i="3" s="1"/>
  <c r="AT63" i="5"/>
  <c r="S62" i="8" s="1"/>
  <c r="AU62" i="5"/>
  <c r="O62" i="3" s="1"/>
  <c r="AT62" i="5"/>
  <c r="S61" i="8" s="1"/>
  <c r="AU61" i="5"/>
  <c r="AT61" i="5"/>
  <c r="S60" i="8" s="1"/>
  <c r="AU60" i="5"/>
  <c r="O60" i="3" s="1"/>
  <c r="AT60" i="5"/>
  <c r="S59" i="8" s="1"/>
  <c r="AU59" i="5"/>
  <c r="O59" i="3" s="1"/>
  <c r="AT59" i="5"/>
  <c r="S58" i="8" s="1"/>
  <c r="AU58" i="5"/>
  <c r="AT58" i="5"/>
  <c r="S57" i="8" s="1"/>
  <c r="AU57" i="5"/>
  <c r="O57" i="3" s="1"/>
  <c r="AT57" i="5"/>
  <c r="S56" i="8" s="1"/>
  <c r="AU56" i="5"/>
  <c r="O56" i="3" s="1"/>
  <c r="AT56" i="5"/>
  <c r="S55" i="8" s="1"/>
  <c r="AU55" i="5"/>
  <c r="AT55" i="5"/>
  <c r="S54" i="8" s="1"/>
  <c r="AU53" i="5"/>
  <c r="O53" i="3" s="1"/>
  <c r="AT53" i="5"/>
  <c r="S52" i="8" s="1"/>
  <c r="AU52" i="5"/>
  <c r="AT52" i="5"/>
  <c r="S51" i="8" s="1"/>
  <c r="AU51" i="5"/>
  <c r="O51" i="3" s="1"/>
  <c r="AT51" i="5"/>
  <c r="S50" i="8" s="1"/>
  <c r="AU50" i="5"/>
  <c r="O50" i="3" s="1"/>
  <c r="AT50" i="5"/>
  <c r="S49" i="8" s="1"/>
  <c r="AU49" i="5"/>
  <c r="AT49" i="5"/>
  <c r="S48" i="8" s="1"/>
  <c r="AU47" i="5"/>
  <c r="O47" i="3" s="1"/>
  <c r="AT47" i="5"/>
  <c r="S46" i="8" s="1"/>
  <c r="AU32" i="5"/>
  <c r="O32" i="3" s="1"/>
  <c r="AT32" i="5"/>
  <c r="S31" i="8" s="1"/>
  <c r="AU30" i="5"/>
  <c r="O30" i="3" s="1"/>
  <c r="AT30" i="5"/>
  <c r="S29" i="8" s="1"/>
  <c r="U29" i="8" s="1"/>
  <c r="AU27" i="5"/>
  <c r="O27" i="3" s="1"/>
  <c r="AT27" i="5"/>
  <c r="S26" i="8" s="1"/>
  <c r="AU26" i="5"/>
  <c r="O26" i="3" s="1"/>
  <c r="AT26" i="5"/>
  <c r="S25" i="8" s="1"/>
  <c r="AU23" i="5"/>
  <c r="O23" i="3" s="1"/>
  <c r="AT23" i="5"/>
  <c r="S22" i="8" s="1"/>
  <c r="AU19" i="5"/>
  <c r="O19" i="3" s="1"/>
  <c r="AT19" i="5"/>
  <c r="S18" i="8" s="1"/>
  <c r="AU17" i="5"/>
  <c r="O17" i="3" s="1"/>
  <c r="AT17" i="5"/>
  <c r="S16" i="8" s="1"/>
  <c r="AU16" i="5"/>
  <c r="O16" i="3" s="1"/>
  <c r="AT16" i="5"/>
  <c r="S15" i="8" s="1"/>
  <c r="AZ12" i="5"/>
  <c r="AX12" i="5"/>
  <c r="AV12" i="5"/>
  <c r="AT12" i="5"/>
  <c r="I75" i="5"/>
  <c r="H75" i="5"/>
  <c r="H74" i="8" s="1"/>
  <c r="I74" i="5"/>
  <c r="H74" i="5"/>
  <c r="H73" i="8" s="1"/>
  <c r="I73" i="5"/>
  <c r="G73" i="3" s="1"/>
  <c r="H73" i="5"/>
  <c r="H72" i="8" s="1"/>
  <c r="I72" i="5"/>
  <c r="G72" i="3" s="1"/>
  <c r="H72" i="5"/>
  <c r="H71" i="8" s="1"/>
  <c r="I71" i="5"/>
  <c r="G71" i="3" s="1"/>
  <c r="H71" i="5"/>
  <c r="H70" i="8" s="1"/>
  <c r="I70" i="5"/>
  <c r="G70" i="3" s="1"/>
  <c r="H70" i="5"/>
  <c r="H69" i="8" s="1"/>
  <c r="I69" i="5"/>
  <c r="G69" i="3" s="1"/>
  <c r="H69" i="5"/>
  <c r="H68" i="8" s="1"/>
  <c r="I68" i="5"/>
  <c r="G68" i="3" s="1"/>
  <c r="H68" i="5"/>
  <c r="H67" i="8" s="1"/>
  <c r="I67" i="5"/>
  <c r="G67" i="3" s="1"/>
  <c r="H67" i="5"/>
  <c r="H66" i="8" s="1"/>
  <c r="I66" i="5"/>
  <c r="G66" i="3" s="1"/>
  <c r="H66" i="5"/>
  <c r="H65" i="8" s="1"/>
  <c r="I65" i="5"/>
  <c r="G65" i="3" s="1"/>
  <c r="H65" i="5"/>
  <c r="H64" i="8" s="1"/>
  <c r="I64" i="5"/>
  <c r="G64" i="3" s="1"/>
  <c r="H64" i="5"/>
  <c r="H63" i="8" s="1"/>
  <c r="I63" i="5"/>
  <c r="G63" i="3" s="1"/>
  <c r="H63" i="5"/>
  <c r="H62" i="8" s="1"/>
  <c r="I62" i="5"/>
  <c r="G62" i="3" s="1"/>
  <c r="H62" i="5"/>
  <c r="H61" i="8" s="1"/>
  <c r="I61" i="5"/>
  <c r="G61" i="3" s="1"/>
  <c r="H61" i="5"/>
  <c r="H60" i="8" s="1"/>
  <c r="I60" i="5"/>
  <c r="G60" i="3" s="1"/>
  <c r="H60" i="5"/>
  <c r="H59" i="8" s="1"/>
  <c r="I59" i="5"/>
  <c r="G59" i="3" s="1"/>
  <c r="H59" i="5"/>
  <c r="H58" i="8" s="1"/>
  <c r="I58" i="5"/>
  <c r="G58" i="3" s="1"/>
  <c r="H58" i="5"/>
  <c r="H57" i="8" s="1"/>
  <c r="I57" i="5"/>
  <c r="G57" i="3" s="1"/>
  <c r="H57" i="5"/>
  <c r="H56" i="8" s="1"/>
  <c r="I56" i="5"/>
  <c r="G56" i="3" s="1"/>
  <c r="H56" i="5"/>
  <c r="H55" i="8" s="1"/>
  <c r="I55" i="5"/>
  <c r="G55" i="3" s="1"/>
  <c r="H55" i="5"/>
  <c r="H54" i="8" s="1"/>
  <c r="I53" i="5"/>
  <c r="G53" i="3" s="1"/>
  <c r="H53" i="5"/>
  <c r="H52" i="8" s="1"/>
  <c r="I52" i="5"/>
  <c r="G52" i="3" s="1"/>
  <c r="H52" i="5"/>
  <c r="H51" i="8" s="1"/>
  <c r="I51" i="5"/>
  <c r="G51" i="3" s="1"/>
  <c r="H51" i="5"/>
  <c r="H50" i="8" s="1"/>
  <c r="I50" i="5"/>
  <c r="G50" i="3" s="1"/>
  <c r="H50" i="5"/>
  <c r="H49" i="8" s="1"/>
  <c r="I49" i="5"/>
  <c r="G49" i="3" s="1"/>
  <c r="H49" i="5"/>
  <c r="H48" i="8" s="1"/>
  <c r="I47" i="5"/>
  <c r="G47" i="3" s="1"/>
  <c r="H47" i="5"/>
  <c r="H46" i="8" s="1"/>
  <c r="I32" i="5"/>
  <c r="G32" i="3" s="1"/>
  <c r="H32" i="5"/>
  <c r="I30" i="5"/>
  <c r="G30" i="3" s="1"/>
  <c r="H30" i="5"/>
  <c r="I27" i="5"/>
  <c r="G27" i="3" s="1"/>
  <c r="H27" i="5"/>
  <c r="I26" i="5"/>
  <c r="G26" i="3" s="1"/>
  <c r="H26" i="5"/>
  <c r="I23" i="5"/>
  <c r="G23" i="3" s="1"/>
  <c r="H23" i="5"/>
  <c r="I19" i="5"/>
  <c r="G19" i="3" s="1"/>
  <c r="H19" i="5"/>
  <c r="I17" i="5"/>
  <c r="G17" i="3" s="1"/>
  <c r="H17" i="5"/>
  <c r="I16" i="5"/>
  <c r="G16" i="3" s="1"/>
  <c r="H16" i="5"/>
  <c r="I15" i="5"/>
  <c r="G15" i="3" s="1"/>
  <c r="H15" i="5"/>
  <c r="I14" i="5"/>
  <c r="H14" i="5"/>
  <c r="E75" i="5"/>
  <c r="D75" i="5"/>
  <c r="G74" i="8" s="1"/>
  <c r="E74" i="5"/>
  <c r="D74" i="5"/>
  <c r="G73" i="8" s="1"/>
  <c r="E73" i="5"/>
  <c r="F73" i="3" s="1"/>
  <c r="D73" i="5"/>
  <c r="G72" i="8" s="1"/>
  <c r="E72" i="5"/>
  <c r="F72" i="3" s="1"/>
  <c r="D72" i="5"/>
  <c r="G71" i="8" s="1"/>
  <c r="E71" i="5"/>
  <c r="F71" i="3" s="1"/>
  <c r="D71" i="5"/>
  <c r="G70" i="8" s="1"/>
  <c r="E70" i="5"/>
  <c r="F70" i="3" s="1"/>
  <c r="D70" i="5"/>
  <c r="G69" i="8" s="1"/>
  <c r="E69" i="5"/>
  <c r="F69" i="3" s="1"/>
  <c r="D69" i="5"/>
  <c r="G68" i="8" s="1"/>
  <c r="E68" i="5"/>
  <c r="F68" i="3" s="1"/>
  <c r="D68" i="5"/>
  <c r="G67" i="8" s="1"/>
  <c r="E67" i="5"/>
  <c r="F67" i="3" s="1"/>
  <c r="D67" i="5"/>
  <c r="G66" i="8" s="1"/>
  <c r="E66" i="5"/>
  <c r="F66" i="3" s="1"/>
  <c r="D66" i="5"/>
  <c r="G65" i="8" s="1"/>
  <c r="E65" i="5"/>
  <c r="F65" i="3" s="1"/>
  <c r="D65" i="5"/>
  <c r="G64" i="8" s="1"/>
  <c r="E64" i="5"/>
  <c r="F64" i="3" s="1"/>
  <c r="D64" i="5"/>
  <c r="G63" i="8" s="1"/>
  <c r="E63" i="5"/>
  <c r="F63" i="3" s="1"/>
  <c r="D63" i="5"/>
  <c r="G62" i="8" s="1"/>
  <c r="E62" i="5"/>
  <c r="F62" i="3" s="1"/>
  <c r="D62" i="5"/>
  <c r="G61" i="8" s="1"/>
  <c r="E61" i="5"/>
  <c r="F61" i="3" s="1"/>
  <c r="D61" i="5"/>
  <c r="G60" i="8" s="1"/>
  <c r="E60" i="5"/>
  <c r="F60" i="3" s="1"/>
  <c r="D60" i="5"/>
  <c r="G59" i="8" s="1"/>
  <c r="E59" i="5"/>
  <c r="F59" i="3" s="1"/>
  <c r="D59" i="5"/>
  <c r="G58" i="8" s="1"/>
  <c r="E58" i="5"/>
  <c r="F58" i="3" s="1"/>
  <c r="D58" i="5"/>
  <c r="G57" i="8" s="1"/>
  <c r="E57" i="5"/>
  <c r="F57" i="3" s="1"/>
  <c r="D57" i="5"/>
  <c r="G56" i="8" s="1"/>
  <c r="E56" i="5"/>
  <c r="F56" i="3" s="1"/>
  <c r="D56" i="5"/>
  <c r="G55" i="8" s="1"/>
  <c r="E55" i="5"/>
  <c r="F55" i="3" s="1"/>
  <c r="D55" i="5"/>
  <c r="G54" i="8" s="1"/>
  <c r="E53" i="5"/>
  <c r="F53" i="3" s="1"/>
  <c r="D53" i="5"/>
  <c r="G52" i="8" s="1"/>
  <c r="E52" i="5"/>
  <c r="F52" i="3" s="1"/>
  <c r="D52" i="5"/>
  <c r="G51" i="8" s="1"/>
  <c r="E51" i="5"/>
  <c r="F51" i="3" s="1"/>
  <c r="D51" i="5"/>
  <c r="G50" i="8" s="1"/>
  <c r="E50" i="5"/>
  <c r="F50" i="3" s="1"/>
  <c r="D50" i="5"/>
  <c r="G49" i="8" s="1"/>
  <c r="E49" i="5"/>
  <c r="F49" i="3" s="1"/>
  <c r="D49" i="5"/>
  <c r="G48" i="8" s="1"/>
  <c r="E47" i="5"/>
  <c r="F47" i="3" s="1"/>
  <c r="D47" i="5"/>
  <c r="G46" i="8" s="1"/>
  <c r="E32" i="5"/>
  <c r="F32" i="3" s="1"/>
  <c r="D32" i="5"/>
  <c r="E30" i="5"/>
  <c r="F30" i="3" s="1"/>
  <c r="D30" i="5"/>
  <c r="E27" i="5"/>
  <c r="F27" i="3" s="1"/>
  <c r="D27" i="5"/>
  <c r="E26" i="5"/>
  <c r="F26" i="3" s="1"/>
  <c r="D26" i="5"/>
  <c r="E23" i="5"/>
  <c r="F23" i="3" s="1"/>
  <c r="D23" i="5"/>
  <c r="E19" i="5"/>
  <c r="F19" i="3" s="1"/>
  <c r="D19" i="5"/>
  <c r="E17" i="5"/>
  <c r="F17" i="3" s="1"/>
  <c r="D17" i="5"/>
  <c r="E16" i="5"/>
  <c r="F16" i="3" s="1"/>
  <c r="D16" i="5"/>
  <c r="E15" i="5"/>
  <c r="F15" i="3" s="1"/>
  <c r="D15" i="5"/>
  <c r="E14" i="5"/>
  <c r="D14" i="5"/>
  <c r="S75" i="5"/>
  <c r="R75" i="5"/>
  <c r="K74" i="8" s="1"/>
  <c r="S74" i="5"/>
  <c r="R74" i="5"/>
  <c r="K73" i="8" s="1"/>
  <c r="S73" i="5"/>
  <c r="I73" i="3" s="1"/>
  <c r="R73" i="5"/>
  <c r="K72" i="8" s="1"/>
  <c r="S72" i="5"/>
  <c r="I72" i="3" s="1"/>
  <c r="R72" i="5"/>
  <c r="K71" i="8" s="1"/>
  <c r="S71" i="5"/>
  <c r="I71" i="3" s="1"/>
  <c r="R71" i="5"/>
  <c r="K70" i="8" s="1"/>
  <c r="S70" i="5"/>
  <c r="I70" i="3" s="1"/>
  <c r="R70" i="5"/>
  <c r="K69" i="8" s="1"/>
  <c r="S69" i="5"/>
  <c r="I69" i="3" s="1"/>
  <c r="R69" i="5"/>
  <c r="K68" i="8" s="1"/>
  <c r="S68" i="5"/>
  <c r="I68" i="3" s="1"/>
  <c r="R68" i="5"/>
  <c r="K67" i="8" s="1"/>
  <c r="S67" i="5"/>
  <c r="I67" i="3" s="1"/>
  <c r="R67" i="5"/>
  <c r="K66" i="8" s="1"/>
  <c r="S66" i="5"/>
  <c r="I66" i="3" s="1"/>
  <c r="R66" i="5"/>
  <c r="K65" i="8" s="1"/>
  <c r="S65" i="5"/>
  <c r="I65" i="3" s="1"/>
  <c r="R65" i="5"/>
  <c r="K64" i="8" s="1"/>
  <c r="S64" i="5"/>
  <c r="I64" i="3" s="1"/>
  <c r="R64" i="5"/>
  <c r="K63" i="8" s="1"/>
  <c r="S63" i="5"/>
  <c r="I63" i="3" s="1"/>
  <c r="R63" i="5"/>
  <c r="K62" i="8" s="1"/>
  <c r="S62" i="5"/>
  <c r="I62" i="3" s="1"/>
  <c r="R62" i="5"/>
  <c r="K61" i="8" s="1"/>
  <c r="S61" i="5"/>
  <c r="I61" i="3" s="1"/>
  <c r="R61" i="5"/>
  <c r="K60" i="8" s="1"/>
  <c r="S60" i="5"/>
  <c r="I60" i="3" s="1"/>
  <c r="R60" i="5"/>
  <c r="K59" i="8" s="1"/>
  <c r="S59" i="5"/>
  <c r="I59" i="3" s="1"/>
  <c r="R59" i="5"/>
  <c r="K58" i="8" s="1"/>
  <c r="S58" i="5"/>
  <c r="I58" i="3" s="1"/>
  <c r="R58" i="5"/>
  <c r="K57" i="8" s="1"/>
  <c r="S57" i="5"/>
  <c r="I57" i="3" s="1"/>
  <c r="R57" i="5"/>
  <c r="K56" i="8" s="1"/>
  <c r="S56" i="5"/>
  <c r="I56" i="3" s="1"/>
  <c r="R56" i="5"/>
  <c r="K55" i="8" s="1"/>
  <c r="S55" i="5"/>
  <c r="I55" i="3" s="1"/>
  <c r="R55" i="5"/>
  <c r="K54" i="8" s="1"/>
  <c r="S54" i="5"/>
  <c r="I54" i="3" s="1"/>
  <c r="R54" i="5"/>
  <c r="K53" i="8" s="1"/>
  <c r="S53" i="5"/>
  <c r="I53" i="3" s="1"/>
  <c r="R53" i="5"/>
  <c r="K52" i="8" s="1"/>
  <c r="S52" i="5"/>
  <c r="I52" i="3" s="1"/>
  <c r="R52" i="5"/>
  <c r="K51" i="8" s="1"/>
  <c r="S51" i="5"/>
  <c r="I51" i="3" s="1"/>
  <c r="R51" i="5"/>
  <c r="K50" i="8" s="1"/>
  <c r="S50" i="5"/>
  <c r="I50" i="3" s="1"/>
  <c r="R50" i="5"/>
  <c r="K49" i="8" s="1"/>
  <c r="S49" i="5"/>
  <c r="I49" i="3" s="1"/>
  <c r="R49" i="5"/>
  <c r="K48" i="8" s="1"/>
  <c r="S48" i="5"/>
  <c r="I48" i="3" s="1"/>
  <c r="R48" i="5"/>
  <c r="K47" i="8" s="1"/>
  <c r="S47" i="5"/>
  <c r="I47" i="3" s="1"/>
  <c r="R47" i="5"/>
  <c r="K46" i="8" s="1"/>
  <c r="S46" i="5"/>
  <c r="I46" i="3" s="1"/>
  <c r="R46" i="5"/>
  <c r="K45" i="8" s="1"/>
  <c r="S45" i="5"/>
  <c r="I45" i="3" s="1"/>
  <c r="R45" i="5"/>
  <c r="K44" i="8" s="1"/>
  <c r="S44" i="5"/>
  <c r="I44" i="3" s="1"/>
  <c r="R44" i="5"/>
  <c r="K43" i="8" s="1"/>
  <c r="S43" i="5"/>
  <c r="I43" i="3" s="1"/>
  <c r="R43" i="5"/>
  <c r="K42" i="8" s="1"/>
  <c r="S42" i="5"/>
  <c r="I42" i="3" s="1"/>
  <c r="R42" i="5"/>
  <c r="K41" i="8" s="1"/>
  <c r="S41" i="5"/>
  <c r="I41" i="3" s="1"/>
  <c r="R41" i="5"/>
  <c r="K40" i="8" s="1"/>
  <c r="S40" i="5"/>
  <c r="I40" i="3" s="1"/>
  <c r="R40" i="5"/>
  <c r="K39" i="8" s="1"/>
  <c r="S39" i="5"/>
  <c r="I39" i="3" s="1"/>
  <c r="R39" i="5"/>
  <c r="K38" i="8" s="1"/>
  <c r="S38" i="5"/>
  <c r="I38" i="3" s="1"/>
  <c r="R38" i="5"/>
  <c r="K37" i="8" s="1"/>
  <c r="S37" i="5"/>
  <c r="I37" i="3" s="1"/>
  <c r="R37" i="5"/>
  <c r="K36" i="8" s="1"/>
  <c r="S36" i="5"/>
  <c r="I36" i="3" s="1"/>
  <c r="R36" i="5"/>
  <c r="K35" i="8" s="1"/>
  <c r="S35" i="5"/>
  <c r="I35" i="3" s="1"/>
  <c r="R35" i="5"/>
  <c r="K34" i="8" s="1"/>
  <c r="S34" i="5"/>
  <c r="I34" i="3" s="1"/>
  <c r="R34" i="5"/>
  <c r="K33" i="8" s="1"/>
  <c r="S33" i="5"/>
  <c r="I33" i="3" s="1"/>
  <c r="R33" i="5"/>
  <c r="K32" i="8" s="1"/>
  <c r="S32" i="5"/>
  <c r="I32" i="3" s="1"/>
  <c r="R32" i="5"/>
  <c r="K31" i="8" s="1"/>
  <c r="S30" i="5"/>
  <c r="I30" i="3" s="1"/>
  <c r="R30" i="5"/>
  <c r="K29" i="8" s="1"/>
  <c r="S29" i="5"/>
  <c r="I29" i="3" s="1"/>
  <c r="R29" i="5"/>
  <c r="K28" i="8" s="1"/>
  <c r="S28" i="5"/>
  <c r="I28" i="3" s="1"/>
  <c r="R28" i="5"/>
  <c r="K27" i="8" s="1"/>
  <c r="S27" i="5"/>
  <c r="I27" i="3" s="1"/>
  <c r="R27" i="5"/>
  <c r="K26" i="8" s="1"/>
  <c r="S26" i="5"/>
  <c r="I26" i="3" s="1"/>
  <c r="R26" i="5"/>
  <c r="K25" i="8" s="1"/>
  <c r="S25" i="5"/>
  <c r="I25" i="3" s="1"/>
  <c r="R25" i="5"/>
  <c r="K24" i="8" s="1"/>
  <c r="S24" i="5"/>
  <c r="I24" i="3" s="1"/>
  <c r="R24" i="5"/>
  <c r="K23" i="8" s="1"/>
  <c r="S23" i="5"/>
  <c r="I23" i="3" s="1"/>
  <c r="R23" i="5"/>
  <c r="K22" i="8" s="1"/>
  <c r="S22" i="5"/>
  <c r="I22" i="3" s="1"/>
  <c r="R22" i="5"/>
  <c r="K21" i="8" s="1"/>
  <c r="S21" i="5"/>
  <c r="I21" i="3" s="1"/>
  <c r="R21" i="5"/>
  <c r="K20" i="8" s="1"/>
  <c r="S20" i="5"/>
  <c r="I20" i="3" s="1"/>
  <c r="R20" i="5"/>
  <c r="K19" i="8" s="1"/>
  <c r="S19" i="5"/>
  <c r="I19" i="3" s="1"/>
  <c r="R19" i="5"/>
  <c r="K18" i="8" s="1"/>
  <c r="S17" i="5"/>
  <c r="I17" i="3" s="1"/>
  <c r="R17" i="5"/>
  <c r="K16" i="8" s="1"/>
  <c r="S16" i="5"/>
  <c r="I16" i="3" s="1"/>
  <c r="R16" i="5"/>
  <c r="K15" i="8" s="1"/>
  <c r="S15" i="5"/>
  <c r="I15" i="3" s="1"/>
  <c r="R15" i="5"/>
  <c r="K14" i="8" s="1"/>
  <c r="S14" i="5"/>
  <c r="R14" i="5"/>
  <c r="W75" i="5"/>
  <c r="V75" i="5"/>
  <c r="W74" i="5"/>
  <c r="V74" i="5"/>
  <c r="L73" i="8" s="1"/>
  <c r="W73" i="5"/>
  <c r="J73" i="3" s="1"/>
  <c r="V73" i="5"/>
  <c r="L72" i="8" s="1"/>
  <c r="W72" i="5"/>
  <c r="J72" i="3" s="1"/>
  <c r="V72" i="5"/>
  <c r="W71" i="5"/>
  <c r="J71" i="3" s="1"/>
  <c r="V71" i="5"/>
  <c r="L70" i="8" s="1"/>
  <c r="W70" i="5"/>
  <c r="J70" i="3" s="1"/>
  <c r="V70" i="5"/>
  <c r="L69" i="8" s="1"/>
  <c r="W69" i="5"/>
  <c r="J69" i="3" s="1"/>
  <c r="V69" i="5"/>
  <c r="W68" i="5"/>
  <c r="J68" i="3" s="1"/>
  <c r="V68" i="5"/>
  <c r="L67" i="8" s="1"/>
  <c r="W67" i="5"/>
  <c r="J67" i="3" s="1"/>
  <c r="V67" i="5"/>
  <c r="L66" i="8" s="1"/>
  <c r="W66" i="5"/>
  <c r="J66" i="3" s="1"/>
  <c r="V66" i="5"/>
  <c r="W65" i="5"/>
  <c r="J65" i="3" s="1"/>
  <c r="V65" i="5"/>
  <c r="L64" i="8" s="1"/>
  <c r="W64" i="5"/>
  <c r="J64" i="3" s="1"/>
  <c r="V64" i="5"/>
  <c r="L63" i="8" s="1"/>
  <c r="W63" i="5"/>
  <c r="J63" i="3" s="1"/>
  <c r="V63" i="5"/>
  <c r="W62" i="5"/>
  <c r="J62" i="3" s="1"/>
  <c r="V62" i="5"/>
  <c r="L61" i="8" s="1"/>
  <c r="W61" i="5"/>
  <c r="J61" i="3" s="1"/>
  <c r="V61" i="5"/>
  <c r="L60" i="8" s="1"/>
  <c r="W60" i="5"/>
  <c r="J60" i="3" s="1"/>
  <c r="V60" i="5"/>
  <c r="W59" i="5"/>
  <c r="J59" i="3" s="1"/>
  <c r="V59" i="5"/>
  <c r="L58" i="8" s="1"/>
  <c r="W58" i="5"/>
  <c r="J58" i="3" s="1"/>
  <c r="V58" i="5"/>
  <c r="L57" i="8" s="1"/>
  <c r="W57" i="5"/>
  <c r="J57" i="3" s="1"/>
  <c r="V57" i="5"/>
  <c r="W56" i="5"/>
  <c r="J56" i="3" s="1"/>
  <c r="V56" i="5"/>
  <c r="L55" i="8" s="1"/>
  <c r="W55" i="5"/>
  <c r="J55" i="3" s="1"/>
  <c r="V55" i="5"/>
  <c r="L54" i="8" s="1"/>
  <c r="W54" i="5"/>
  <c r="J54" i="3" s="1"/>
  <c r="V54" i="5"/>
  <c r="W53" i="5"/>
  <c r="J53" i="3" s="1"/>
  <c r="V53" i="5"/>
  <c r="L52" i="8" s="1"/>
  <c r="W52" i="5"/>
  <c r="J52" i="3" s="1"/>
  <c r="V52" i="5"/>
  <c r="L51" i="8" s="1"/>
  <c r="W51" i="5"/>
  <c r="J51" i="3" s="1"/>
  <c r="V51" i="5"/>
  <c r="W50" i="5"/>
  <c r="J50" i="3" s="1"/>
  <c r="V50" i="5"/>
  <c r="L49" i="8" s="1"/>
  <c r="W49" i="5"/>
  <c r="J49" i="3" s="1"/>
  <c r="V49" i="5"/>
  <c r="L48" i="8" s="1"/>
  <c r="W48" i="5"/>
  <c r="J48" i="3" s="1"/>
  <c r="V48" i="5"/>
  <c r="W47" i="5"/>
  <c r="J47" i="3" s="1"/>
  <c r="V47" i="5"/>
  <c r="L46" i="8" s="1"/>
  <c r="W46" i="5"/>
  <c r="J46" i="3" s="1"/>
  <c r="V46" i="5"/>
  <c r="L45" i="8" s="1"/>
  <c r="W45" i="5"/>
  <c r="J45" i="3" s="1"/>
  <c r="V45" i="5"/>
  <c r="W44" i="5"/>
  <c r="J44" i="3" s="1"/>
  <c r="V44" i="5"/>
  <c r="L43" i="8" s="1"/>
  <c r="W43" i="5"/>
  <c r="J43" i="3" s="1"/>
  <c r="V43" i="5"/>
  <c r="L42" i="8" s="1"/>
  <c r="W42" i="5"/>
  <c r="J42" i="3" s="1"/>
  <c r="V42" i="5"/>
  <c r="W41" i="5"/>
  <c r="J41" i="3" s="1"/>
  <c r="V41" i="5"/>
  <c r="L40" i="8" s="1"/>
  <c r="W40" i="5"/>
  <c r="J40" i="3" s="1"/>
  <c r="V40" i="5"/>
  <c r="L39" i="8" s="1"/>
  <c r="W39" i="5"/>
  <c r="J39" i="3" s="1"/>
  <c r="V39" i="5"/>
  <c r="W38" i="5"/>
  <c r="J38" i="3" s="1"/>
  <c r="V38" i="5"/>
  <c r="L37" i="8" s="1"/>
  <c r="W37" i="5"/>
  <c r="J37" i="3" s="1"/>
  <c r="V37" i="5"/>
  <c r="L36" i="8" s="1"/>
  <c r="W36" i="5"/>
  <c r="J36" i="3" s="1"/>
  <c r="V36" i="5"/>
  <c r="W35" i="5"/>
  <c r="J35" i="3" s="1"/>
  <c r="V35" i="5"/>
  <c r="L34" i="8" s="1"/>
  <c r="W34" i="5"/>
  <c r="J34" i="3" s="1"/>
  <c r="V34" i="5"/>
  <c r="L33" i="8" s="1"/>
  <c r="W33" i="5"/>
  <c r="J33" i="3" s="1"/>
  <c r="V33" i="5"/>
  <c r="W32" i="5"/>
  <c r="J32" i="3" s="1"/>
  <c r="V32" i="5"/>
  <c r="L31" i="8" s="1"/>
  <c r="W30" i="5"/>
  <c r="J30" i="3" s="1"/>
  <c r="V30" i="5"/>
  <c r="W29" i="5"/>
  <c r="J29" i="3" s="1"/>
  <c r="V29" i="5"/>
  <c r="L28" i="8" s="1"/>
  <c r="W28" i="5"/>
  <c r="J28" i="3" s="1"/>
  <c r="V28" i="5"/>
  <c r="L27" i="8" s="1"/>
  <c r="W27" i="5"/>
  <c r="J27" i="3" s="1"/>
  <c r="V27" i="5"/>
  <c r="W26" i="5"/>
  <c r="J26" i="3" s="1"/>
  <c r="V26" i="5"/>
  <c r="L25" i="8" s="1"/>
  <c r="W25" i="5"/>
  <c r="J25" i="3" s="1"/>
  <c r="V25" i="5"/>
  <c r="L24" i="8" s="1"/>
  <c r="W24" i="5"/>
  <c r="J24" i="3" s="1"/>
  <c r="V24" i="5"/>
  <c r="W23" i="5"/>
  <c r="J23" i="3" s="1"/>
  <c r="V23" i="5"/>
  <c r="L22" i="8" s="1"/>
  <c r="W22" i="5"/>
  <c r="J22" i="3" s="1"/>
  <c r="V22" i="5"/>
  <c r="L21" i="8" s="1"/>
  <c r="W21" i="5"/>
  <c r="J21" i="3" s="1"/>
  <c r="V21" i="5"/>
  <c r="W20" i="5"/>
  <c r="J20" i="3" s="1"/>
  <c r="V20" i="5"/>
  <c r="L19" i="8" s="1"/>
  <c r="W19" i="5"/>
  <c r="J19" i="3" s="1"/>
  <c r="V19" i="5"/>
  <c r="L18" i="8" s="1"/>
  <c r="W17" i="5"/>
  <c r="J17" i="3" s="1"/>
  <c r="V17" i="5"/>
  <c r="L16" i="8" s="1"/>
  <c r="W16" i="5"/>
  <c r="J16" i="3" s="1"/>
  <c r="V16" i="5"/>
  <c r="L15" i="8" s="1"/>
  <c r="W15" i="5"/>
  <c r="J15" i="3" s="1"/>
  <c r="V15" i="5"/>
  <c r="W14" i="5"/>
  <c r="V14" i="5"/>
  <c r="I46" i="8" l="1"/>
  <c r="Z23" i="3"/>
  <c r="Z32" i="3"/>
  <c r="Z50" i="3"/>
  <c r="Z53" i="3"/>
  <c r="Z56" i="3"/>
  <c r="Z59" i="3"/>
  <c r="Z62" i="3"/>
  <c r="Z65" i="3"/>
  <c r="Z68" i="3"/>
  <c r="Z71" i="3"/>
  <c r="Q30" i="3"/>
  <c r="H30" i="3"/>
  <c r="T58" i="3"/>
  <c r="Y31" i="8"/>
  <c r="Y52" i="8"/>
  <c r="Y58" i="8"/>
  <c r="U46" i="8"/>
  <c r="BA50" i="5"/>
  <c r="Q47" i="3"/>
  <c r="CS32" i="5"/>
  <c r="H47" i="3"/>
  <c r="Y59" i="8"/>
  <c r="Y65" i="8"/>
  <c r="Y71" i="8"/>
  <c r="CR50" i="5"/>
  <c r="CS50" i="5"/>
  <c r="CR53" i="5"/>
  <c r="CS17" i="5"/>
  <c r="AG55" i="8"/>
  <c r="AG67" i="8"/>
  <c r="CR23" i="5"/>
  <c r="CS23" i="5"/>
  <c r="CR32" i="5"/>
  <c r="AE58" i="8"/>
  <c r="AG58" i="8" s="1"/>
  <c r="CR59" i="5"/>
  <c r="AE70" i="8"/>
  <c r="AG70" i="8" s="1"/>
  <c r="CR71" i="5"/>
  <c r="Z49" i="3"/>
  <c r="Z52" i="3"/>
  <c r="H17" i="3"/>
  <c r="H26" i="3"/>
  <c r="H32" i="3"/>
  <c r="H50" i="3"/>
  <c r="H53" i="3"/>
  <c r="Y74" i="8"/>
  <c r="Z19" i="3"/>
  <c r="CS71" i="5"/>
  <c r="AG22" i="8"/>
  <c r="AG31" i="8"/>
  <c r="U15" i="8"/>
  <c r="U48" i="8"/>
  <c r="U51" i="8"/>
  <c r="Y48" i="8"/>
  <c r="Y60" i="8"/>
  <c r="Y66" i="8"/>
  <c r="Y72" i="8"/>
  <c r="CS62" i="5"/>
  <c r="CS59" i="5"/>
  <c r="BA57" i="5"/>
  <c r="CS75" i="5"/>
  <c r="BA60" i="5"/>
  <c r="CR62" i="5"/>
  <c r="CR74" i="5"/>
  <c r="BA75" i="5"/>
  <c r="CR65" i="5"/>
  <c r="CR56" i="5"/>
  <c r="CR68" i="5"/>
  <c r="I56" i="8"/>
  <c r="I59" i="8"/>
  <c r="I62" i="8"/>
  <c r="I65" i="8"/>
  <c r="I68" i="8"/>
  <c r="I71" i="8"/>
  <c r="I74" i="8"/>
  <c r="Q19" i="3"/>
  <c r="I50" i="8"/>
  <c r="Q16" i="3"/>
  <c r="H19" i="3"/>
  <c r="H55" i="3"/>
  <c r="H58" i="3"/>
  <c r="H61" i="3"/>
  <c r="H64" i="3"/>
  <c r="H67" i="3"/>
  <c r="H70" i="3"/>
  <c r="H73" i="3"/>
  <c r="BA66" i="5"/>
  <c r="U56" i="8"/>
  <c r="U59" i="8"/>
  <c r="U62" i="8"/>
  <c r="U65" i="8"/>
  <c r="U68" i="8"/>
  <c r="U71" i="8"/>
  <c r="U74" i="8"/>
  <c r="Y26" i="8"/>
  <c r="Y50" i="8"/>
  <c r="CR27" i="5"/>
  <c r="I55" i="8"/>
  <c r="I58" i="8"/>
  <c r="I61" i="8"/>
  <c r="I64" i="8"/>
  <c r="I67" i="8"/>
  <c r="I70" i="8"/>
  <c r="I73" i="8"/>
  <c r="BA27" i="5"/>
  <c r="BA69" i="5"/>
  <c r="Q57" i="3"/>
  <c r="Q60" i="3"/>
  <c r="Q63" i="3"/>
  <c r="Q66" i="3"/>
  <c r="Q69" i="3"/>
  <c r="Q72" i="3"/>
  <c r="Y14" i="8"/>
  <c r="Y29" i="8"/>
  <c r="Y51" i="8"/>
  <c r="Y62" i="8"/>
  <c r="Y68" i="8"/>
  <c r="CS27" i="5"/>
  <c r="Y56" i="8"/>
  <c r="H16" i="3"/>
  <c r="H23" i="3"/>
  <c r="H49" i="3"/>
  <c r="H52" i="3"/>
  <c r="H56" i="3"/>
  <c r="H59" i="3"/>
  <c r="H62" i="3"/>
  <c r="H65" i="3"/>
  <c r="H68" i="3"/>
  <c r="H71" i="3"/>
  <c r="BA72" i="5"/>
  <c r="U18" i="8"/>
  <c r="U26" i="8"/>
  <c r="U50" i="8"/>
  <c r="U54" i="8"/>
  <c r="U57" i="8"/>
  <c r="U60" i="8"/>
  <c r="U63" i="8"/>
  <c r="U66" i="8"/>
  <c r="U69" i="8"/>
  <c r="U72" i="8"/>
  <c r="Y15" i="8"/>
  <c r="Y63" i="8"/>
  <c r="Y69" i="8"/>
  <c r="I49" i="8"/>
  <c r="I52" i="8"/>
  <c r="BA51" i="5"/>
  <c r="Q27" i="3"/>
  <c r="Q51" i="3"/>
  <c r="Y54" i="8"/>
  <c r="CR57" i="5"/>
  <c r="CS57" i="5"/>
  <c r="Z55" i="3"/>
  <c r="Z58" i="3"/>
  <c r="Z61" i="3"/>
  <c r="Z64" i="3"/>
  <c r="Z67" i="3"/>
  <c r="Z70" i="3"/>
  <c r="Z73" i="3"/>
  <c r="K15" i="3"/>
  <c r="K19" i="3"/>
  <c r="K22" i="3"/>
  <c r="K25" i="3"/>
  <c r="K28" i="3"/>
  <c r="M15" i="8"/>
  <c r="M19" i="8"/>
  <c r="M22" i="8"/>
  <c r="M25" i="8"/>
  <c r="M28" i="8"/>
  <c r="J14" i="3"/>
  <c r="K38" i="3"/>
  <c r="K50" i="3"/>
  <c r="K59" i="3"/>
  <c r="K71" i="3"/>
  <c r="BN65" i="5"/>
  <c r="X64" i="8"/>
  <c r="Y64" i="8" s="1"/>
  <c r="X15" i="5"/>
  <c r="L14" i="8"/>
  <c r="M14" i="8" s="1"/>
  <c r="X30" i="5"/>
  <c r="L29" i="8"/>
  <c r="M29" i="8" s="1"/>
  <c r="X42" i="5"/>
  <c r="L41" i="8"/>
  <c r="M41" i="8" s="1"/>
  <c r="X57" i="5"/>
  <c r="L56" i="8"/>
  <c r="M56" i="8" s="1"/>
  <c r="X69" i="5"/>
  <c r="L68" i="8"/>
  <c r="M68" i="8" s="1"/>
  <c r="CR15" i="5"/>
  <c r="K16" i="3"/>
  <c r="K20" i="3"/>
  <c r="K23" i="3"/>
  <c r="K26" i="3"/>
  <c r="K29" i="3"/>
  <c r="K33" i="3"/>
  <c r="K36" i="3"/>
  <c r="K39" i="3"/>
  <c r="K42" i="3"/>
  <c r="K45" i="3"/>
  <c r="K48" i="3"/>
  <c r="K51" i="3"/>
  <c r="K54" i="3"/>
  <c r="K57" i="3"/>
  <c r="K60" i="3"/>
  <c r="K63" i="3"/>
  <c r="K66" i="3"/>
  <c r="K69" i="3"/>
  <c r="K72" i="3"/>
  <c r="H57" i="3"/>
  <c r="H60" i="3"/>
  <c r="H63" i="3"/>
  <c r="H66" i="3"/>
  <c r="H69" i="3"/>
  <c r="H72" i="3"/>
  <c r="U22" i="8"/>
  <c r="U55" i="8"/>
  <c r="U58" i="8"/>
  <c r="U61" i="8"/>
  <c r="U64" i="8"/>
  <c r="U67" i="8"/>
  <c r="U70" i="8"/>
  <c r="U73" i="8"/>
  <c r="CS15" i="5"/>
  <c r="CR30" i="5"/>
  <c r="CS51" i="5"/>
  <c r="CR63" i="5"/>
  <c r="CS69" i="5"/>
  <c r="CR75" i="5"/>
  <c r="AG56" i="8"/>
  <c r="AG59" i="8"/>
  <c r="AG62" i="8"/>
  <c r="AG65" i="8"/>
  <c r="AG68" i="8"/>
  <c r="AG71" i="8"/>
  <c r="AG74" i="8"/>
  <c r="K35" i="3"/>
  <c r="K47" i="3"/>
  <c r="K56" i="3"/>
  <c r="K68" i="3"/>
  <c r="BN17" i="5"/>
  <c r="X16" i="8"/>
  <c r="Y16" i="8" s="1"/>
  <c r="BN56" i="5"/>
  <c r="X55" i="8"/>
  <c r="Y55" i="8" s="1"/>
  <c r="X27" i="5"/>
  <c r="L26" i="8"/>
  <c r="M26" i="8" s="1"/>
  <c r="X39" i="5"/>
  <c r="L38" i="8"/>
  <c r="M38" i="8" s="1"/>
  <c r="X51" i="5"/>
  <c r="L50" i="8"/>
  <c r="M50" i="8" s="1"/>
  <c r="X60" i="5"/>
  <c r="L59" i="8"/>
  <c r="M59" i="8" s="1"/>
  <c r="X72" i="5"/>
  <c r="L71" i="8"/>
  <c r="M71" i="8" s="1"/>
  <c r="CR51" i="5"/>
  <c r="CR69" i="5"/>
  <c r="M16" i="8"/>
  <c r="M33" i="8"/>
  <c r="M36" i="8"/>
  <c r="M39" i="8"/>
  <c r="M42" i="8"/>
  <c r="M45" i="8"/>
  <c r="M48" i="8"/>
  <c r="M51" i="8"/>
  <c r="M54" i="8"/>
  <c r="M57" i="8"/>
  <c r="M60" i="8"/>
  <c r="M63" i="8"/>
  <c r="M66" i="8"/>
  <c r="M69" i="8"/>
  <c r="M72" i="8"/>
  <c r="I54" i="8"/>
  <c r="I57" i="8"/>
  <c r="I60" i="8"/>
  <c r="I63" i="8"/>
  <c r="I66" i="8"/>
  <c r="I69" i="8"/>
  <c r="I72" i="8"/>
  <c r="Q23" i="3"/>
  <c r="Q56" i="3"/>
  <c r="Q59" i="3"/>
  <c r="Q62" i="3"/>
  <c r="Q65" i="3"/>
  <c r="Q68" i="3"/>
  <c r="Q71" i="3"/>
  <c r="Y25" i="8"/>
  <c r="Y49" i="8"/>
  <c r="Z57" i="3"/>
  <c r="Z60" i="3"/>
  <c r="Z66" i="3"/>
  <c r="Z69" i="3"/>
  <c r="K41" i="3"/>
  <c r="K53" i="3"/>
  <c r="K65" i="3"/>
  <c r="BN23" i="5"/>
  <c r="X22" i="8"/>
  <c r="Y22" i="8" s="1"/>
  <c r="BN47" i="5"/>
  <c r="X46" i="8"/>
  <c r="Y46" i="8" s="1"/>
  <c r="BN71" i="5"/>
  <c r="X70" i="8"/>
  <c r="Y70" i="8" s="1"/>
  <c r="X21" i="5"/>
  <c r="L20" i="8"/>
  <c r="M20" i="8" s="1"/>
  <c r="X36" i="5"/>
  <c r="L35" i="8"/>
  <c r="M35" i="8" s="1"/>
  <c r="X48" i="5"/>
  <c r="L47" i="8"/>
  <c r="M47" i="8" s="1"/>
  <c r="X63" i="5"/>
  <c r="L62" i="8"/>
  <c r="M62" i="8" s="1"/>
  <c r="X75" i="5"/>
  <c r="L74" i="8"/>
  <c r="M74" i="8" s="1"/>
  <c r="K17" i="3"/>
  <c r="K21" i="3"/>
  <c r="K24" i="3"/>
  <c r="K27" i="3"/>
  <c r="K30" i="3"/>
  <c r="K34" i="3"/>
  <c r="K37" i="3"/>
  <c r="K40" i="3"/>
  <c r="K43" i="3"/>
  <c r="K46" i="3"/>
  <c r="K49" i="3"/>
  <c r="K52" i="3"/>
  <c r="K55" i="3"/>
  <c r="K58" i="3"/>
  <c r="K61" i="3"/>
  <c r="K64" i="3"/>
  <c r="K67" i="3"/>
  <c r="K70" i="3"/>
  <c r="K73" i="3"/>
  <c r="H15" i="3"/>
  <c r="H27" i="3"/>
  <c r="H51" i="3"/>
  <c r="G14" i="3"/>
  <c r="U16" i="8"/>
  <c r="U25" i="8"/>
  <c r="U31" i="8"/>
  <c r="U49" i="8"/>
  <c r="U52" i="8"/>
  <c r="Y13" i="8"/>
  <c r="Y61" i="8"/>
  <c r="Y67" i="8"/>
  <c r="Y73" i="8"/>
  <c r="CR60" i="5"/>
  <c r="CR66" i="5"/>
  <c r="AG50" i="8"/>
  <c r="K32" i="3"/>
  <c r="K44" i="3"/>
  <c r="K62" i="3"/>
  <c r="X24" i="5"/>
  <c r="L23" i="8"/>
  <c r="M23" i="8" s="1"/>
  <c r="X33" i="5"/>
  <c r="L32" i="8"/>
  <c r="M32" i="8" s="1"/>
  <c r="X45" i="5"/>
  <c r="L44" i="8"/>
  <c r="M44" i="8" s="1"/>
  <c r="X54" i="5"/>
  <c r="L53" i="8"/>
  <c r="M53" i="8" s="1"/>
  <c r="X66" i="5"/>
  <c r="L65" i="8"/>
  <c r="M65" i="8" s="1"/>
  <c r="L13" i="8"/>
  <c r="M18" i="8"/>
  <c r="M21" i="8"/>
  <c r="M24" i="8"/>
  <c r="M27" i="8"/>
  <c r="M31" i="8"/>
  <c r="M34" i="8"/>
  <c r="M37" i="8"/>
  <c r="M40" i="8"/>
  <c r="M43" i="8"/>
  <c r="M46" i="8"/>
  <c r="M49" i="8"/>
  <c r="M52" i="8"/>
  <c r="M55" i="8"/>
  <c r="M58" i="8"/>
  <c r="M61" i="8"/>
  <c r="M64" i="8"/>
  <c r="M67" i="8"/>
  <c r="M70" i="8"/>
  <c r="M73" i="8"/>
  <c r="I48" i="8"/>
  <c r="I51" i="8"/>
  <c r="Q17" i="3"/>
  <c r="Q26" i="3"/>
  <c r="Q32" i="3"/>
  <c r="Q50" i="3"/>
  <c r="Q53" i="3"/>
  <c r="CS60" i="5"/>
  <c r="CS66" i="5"/>
  <c r="CR72" i="5"/>
  <c r="Z51" i="3"/>
  <c r="CR55" i="5"/>
  <c r="AE54" i="8"/>
  <c r="AG54" i="8" s="1"/>
  <c r="CR64" i="5"/>
  <c r="AE63" i="8"/>
  <c r="AG63" i="8" s="1"/>
  <c r="CR70" i="5"/>
  <c r="AE69" i="8"/>
  <c r="AG69" i="8" s="1"/>
  <c r="K13" i="8"/>
  <c r="CR29" i="5"/>
  <c r="CR47" i="5"/>
  <c r="CS68" i="5"/>
  <c r="CR19" i="5"/>
  <c r="AE18" i="8"/>
  <c r="AG18" i="8" s="1"/>
  <c r="CR49" i="5"/>
  <c r="AE48" i="8"/>
  <c r="AG48" i="8" s="1"/>
  <c r="CR52" i="5"/>
  <c r="AE51" i="8"/>
  <c r="AG51" i="8" s="1"/>
  <c r="BA52" i="5"/>
  <c r="O52" i="3"/>
  <c r="Q52" i="3" s="1"/>
  <c r="CR61" i="5"/>
  <c r="AE60" i="8"/>
  <c r="AG60" i="8" s="1"/>
  <c r="CR73" i="5"/>
  <c r="AE72" i="8"/>
  <c r="AG72" i="8" s="1"/>
  <c r="F14" i="3"/>
  <c r="BA68" i="5"/>
  <c r="BA59" i="5"/>
  <c r="BN14" i="5"/>
  <c r="BN32" i="5"/>
  <c r="BN50" i="5"/>
  <c r="BN62" i="5"/>
  <c r="BN68" i="5"/>
  <c r="BN74" i="5"/>
  <c r="CS47" i="5"/>
  <c r="BA55" i="5"/>
  <c r="O55" i="3"/>
  <c r="Q55" i="3" s="1"/>
  <c r="BA58" i="5"/>
  <c r="O58" i="3"/>
  <c r="Q58" i="3" s="1"/>
  <c r="BA61" i="5"/>
  <c r="O61" i="3"/>
  <c r="Q61" i="3" s="1"/>
  <c r="BA64" i="5"/>
  <c r="O64" i="3"/>
  <c r="Q64" i="3" s="1"/>
  <c r="BA67" i="5"/>
  <c r="O67" i="3"/>
  <c r="Q67" i="3" s="1"/>
  <c r="BA70" i="5"/>
  <c r="O70" i="3"/>
  <c r="Q70" i="3" s="1"/>
  <c r="BA73" i="5"/>
  <c r="O73" i="3"/>
  <c r="Q73" i="3" s="1"/>
  <c r="BO59" i="5"/>
  <c r="R59" i="3"/>
  <c r="T59" i="3" s="1"/>
  <c r="CS14" i="5"/>
  <c r="CR26" i="5"/>
  <c r="CS65" i="5"/>
  <c r="CR16" i="5"/>
  <c r="AE15" i="8"/>
  <c r="AG15" i="8" s="1"/>
  <c r="CR28" i="5"/>
  <c r="AE27" i="8"/>
  <c r="AG27" i="8" s="1"/>
  <c r="BA49" i="5"/>
  <c r="O49" i="3"/>
  <c r="Q49" i="3" s="1"/>
  <c r="CR58" i="5"/>
  <c r="AE57" i="8"/>
  <c r="AG57" i="8" s="1"/>
  <c r="CR67" i="5"/>
  <c r="AE66" i="8"/>
  <c r="AG66" i="8" s="1"/>
  <c r="I14" i="3"/>
  <c r="BN26" i="5"/>
  <c r="BN53" i="5"/>
  <c r="BN59" i="5"/>
  <c r="CS29" i="5"/>
  <c r="BA30" i="5"/>
  <c r="BA63" i="5"/>
  <c r="AZ63" i="5"/>
  <c r="AZ72" i="5"/>
  <c r="CS26" i="5"/>
  <c r="CS30" i="5"/>
  <c r="CS56" i="5"/>
  <c r="CS63" i="5"/>
  <c r="X63" i="3"/>
  <c r="Z63" i="3" s="1"/>
  <c r="CS72" i="5"/>
  <c r="X72" i="3"/>
  <c r="Z72" i="3" s="1"/>
  <c r="CP77" i="5"/>
  <c r="AF17" i="8"/>
  <c r="CQ77" i="5"/>
  <c r="Y18" i="3"/>
  <c r="AZ16" i="5"/>
  <c r="AZ49" i="5"/>
  <c r="AZ52" i="5"/>
  <c r="AZ55" i="5"/>
  <c r="AZ58" i="5"/>
  <c r="AZ61" i="5"/>
  <c r="AZ64" i="5"/>
  <c r="AZ67" i="5"/>
  <c r="AZ70" i="5"/>
  <c r="AZ73" i="5"/>
  <c r="CS16" i="5"/>
  <c r="CS19" i="5"/>
  <c r="CS28" i="5"/>
  <c r="CS49" i="5"/>
  <c r="CS52" i="5"/>
  <c r="CS55" i="5"/>
  <c r="CS58" i="5"/>
  <c r="CS61" i="5"/>
  <c r="CS64" i="5"/>
  <c r="CS67" i="5"/>
  <c r="CS70" i="5"/>
  <c r="CS73" i="5"/>
  <c r="CR14" i="5"/>
  <c r="CR17" i="5"/>
  <c r="BO58" i="5"/>
  <c r="AZ66" i="5"/>
  <c r="AZ51" i="5"/>
  <c r="AZ69" i="5"/>
  <c r="X59" i="5"/>
  <c r="AZ60" i="5"/>
  <c r="AZ50" i="5"/>
  <c r="AZ59" i="5"/>
  <c r="AZ68" i="5"/>
  <c r="BN16" i="5"/>
  <c r="BN49" i="5"/>
  <c r="BN52" i="5"/>
  <c r="BN55" i="5"/>
  <c r="BN58" i="5"/>
  <c r="BN61" i="5"/>
  <c r="BN64" i="5"/>
  <c r="BN67" i="5"/>
  <c r="BN70" i="5"/>
  <c r="BN73" i="5"/>
  <c r="AZ57" i="5"/>
  <c r="AZ75" i="5"/>
  <c r="AZ32" i="5"/>
  <c r="AZ47" i="5"/>
  <c r="AZ62" i="5"/>
  <c r="BA56" i="5"/>
  <c r="BA65" i="5"/>
  <c r="BA71" i="5"/>
  <c r="AZ17" i="5"/>
  <c r="BA17" i="5"/>
  <c r="BA47" i="5"/>
  <c r="BA53" i="5"/>
  <c r="BA62" i="5"/>
  <c r="BA74" i="5"/>
  <c r="AZ23" i="5"/>
  <c r="AZ65" i="5"/>
  <c r="AZ26" i="5"/>
  <c r="AZ53" i="5"/>
  <c r="AZ74" i="5"/>
  <c r="BN15" i="5"/>
  <c r="BN27" i="5"/>
  <c r="BN30" i="5"/>
  <c r="BN51" i="5"/>
  <c r="BN57" i="5"/>
  <c r="BN60" i="5"/>
  <c r="BN63" i="5"/>
  <c r="BN66" i="5"/>
  <c r="BN69" i="5"/>
  <c r="BN72" i="5"/>
  <c r="BN75" i="5"/>
  <c r="AZ56" i="5"/>
  <c r="AZ71" i="5"/>
  <c r="X14" i="5"/>
  <c r="X20" i="5"/>
  <c r="X23" i="5"/>
  <c r="X29" i="5"/>
  <c r="X32" i="5"/>
  <c r="X38" i="5"/>
  <c r="X41" i="5"/>
  <c r="X47" i="5"/>
  <c r="X50" i="5"/>
  <c r="X56" i="5"/>
  <c r="X65" i="5"/>
  <c r="X68" i="5"/>
  <c r="X74" i="5"/>
  <c r="BA16" i="5"/>
  <c r="BA23" i="5"/>
  <c r="BA26" i="5"/>
  <c r="BA32" i="5"/>
  <c r="AZ19" i="5"/>
  <c r="BA19" i="5"/>
  <c r="AZ27" i="5"/>
  <c r="AZ30" i="5"/>
  <c r="Y19" i="5"/>
  <c r="Y34" i="5"/>
  <c r="Y37" i="5"/>
  <c r="Y40" i="5"/>
  <c r="Y43" i="5"/>
  <c r="Y46" i="5"/>
  <c r="Y49" i="5"/>
  <c r="Y52" i="5"/>
  <c r="Y55" i="5"/>
  <c r="Y58" i="5"/>
  <c r="Y61" i="5"/>
  <c r="Y64" i="5"/>
  <c r="Y67" i="5"/>
  <c r="Y70" i="5"/>
  <c r="Y73" i="5"/>
  <c r="Y25" i="5"/>
  <c r="Y16" i="5"/>
  <c r="Y22" i="5"/>
  <c r="Y28" i="5"/>
  <c r="Y21" i="5"/>
  <c r="Y24" i="5"/>
  <c r="Y27" i="5"/>
  <c r="Y30" i="5"/>
  <c r="Y33" i="5"/>
  <c r="Y36" i="5"/>
  <c r="Y39" i="5"/>
  <c r="Y42" i="5"/>
  <c r="Y45" i="5"/>
  <c r="Y48" i="5"/>
  <c r="Y51" i="5"/>
  <c r="Y54" i="5"/>
  <c r="Y57" i="5"/>
  <c r="Y60" i="5"/>
  <c r="Y63" i="5"/>
  <c r="Y66" i="5"/>
  <c r="Y69" i="5"/>
  <c r="Y72" i="5"/>
  <c r="Y75" i="5"/>
  <c r="Y15" i="5"/>
  <c r="X17" i="5"/>
  <c r="X26" i="5"/>
  <c r="X35" i="5"/>
  <c r="X44" i="5"/>
  <c r="X53" i="5"/>
  <c r="X62" i="5"/>
  <c r="X71" i="5"/>
  <c r="X16" i="5"/>
  <c r="X25" i="5"/>
  <c r="X40" i="5"/>
  <c r="X43" i="5"/>
  <c r="X46" i="5"/>
  <c r="X49" i="5"/>
  <c r="X52" i="5"/>
  <c r="X55" i="5"/>
  <c r="X58" i="5"/>
  <c r="X61" i="5"/>
  <c r="X64" i="5"/>
  <c r="X67" i="5"/>
  <c r="X70" i="5"/>
  <c r="X73" i="5"/>
  <c r="X22" i="5"/>
  <c r="X34" i="5"/>
  <c r="X19" i="5"/>
  <c r="X28" i="5"/>
  <c r="X37" i="5"/>
  <c r="Y14" i="5"/>
  <c r="Y17" i="5"/>
  <c r="Y20" i="5"/>
  <c r="Y23" i="5"/>
  <c r="Y26" i="5"/>
  <c r="Y29" i="5"/>
  <c r="Y32" i="5"/>
  <c r="Y35" i="5"/>
  <c r="Y38" i="5"/>
  <c r="Y41" i="5"/>
  <c r="Y44" i="5"/>
  <c r="Y47" i="5"/>
  <c r="Y50" i="5"/>
  <c r="Y53" i="5"/>
  <c r="Y56" i="5"/>
  <c r="Y59" i="5"/>
  <c r="Y62" i="5"/>
  <c r="Y65" i="5"/>
  <c r="Y68" i="5"/>
  <c r="Y71" i="5"/>
  <c r="Y74" i="5"/>
  <c r="H14" i="3" l="1"/>
  <c r="M13" i="8"/>
  <c r="Y77" i="3"/>
  <c r="AF77" i="8"/>
  <c r="AJ12" i="5"/>
  <c r="AH12" i="5"/>
  <c r="AF12" i="5"/>
  <c r="X12" i="5"/>
  <c r="V12" i="5"/>
  <c r="T12" i="5"/>
  <c r="R12" i="5"/>
  <c r="E75" i="4"/>
  <c r="D75" i="4"/>
  <c r="C74" i="8" s="1"/>
  <c r="E74" i="4"/>
  <c r="D74" i="4"/>
  <c r="C73" i="8" s="1"/>
  <c r="E73" i="4"/>
  <c r="C73" i="3" s="1"/>
  <c r="D73" i="4"/>
  <c r="C72" i="8" s="1"/>
  <c r="E72" i="4"/>
  <c r="C72" i="3" s="1"/>
  <c r="D72" i="4"/>
  <c r="C71" i="8" s="1"/>
  <c r="E71" i="4"/>
  <c r="C71" i="3" s="1"/>
  <c r="D71" i="4"/>
  <c r="C70" i="8" s="1"/>
  <c r="E70" i="4"/>
  <c r="C70" i="3" s="1"/>
  <c r="D70" i="4"/>
  <c r="C69" i="8" s="1"/>
  <c r="E69" i="4"/>
  <c r="C69" i="3" s="1"/>
  <c r="D69" i="4"/>
  <c r="C68" i="8" s="1"/>
  <c r="E68" i="4"/>
  <c r="C68" i="3" s="1"/>
  <c r="D68" i="4"/>
  <c r="C67" i="8" s="1"/>
  <c r="E67" i="4"/>
  <c r="C67" i="3" s="1"/>
  <c r="D67" i="4"/>
  <c r="C66" i="8" s="1"/>
  <c r="E66" i="4"/>
  <c r="C66" i="3" s="1"/>
  <c r="D66" i="4"/>
  <c r="C65" i="8" s="1"/>
  <c r="E65" i="4"/>
  <c r="C65" i="3" s="1"/>
  <c r="D65" i="4"/>
  <c r="C64" i="8" s="1"/>
  <c r="E64" i="4"/>
  <c r="C64" i="3" s="1"/>
  <c r="D64" i="4"/>
  <c r="C63" i="8" s="1"/>
  <c r="E63" i="4"/>
  <c r="C63" i="3" s="1"/>
  <c r="D63" i="4"/>
  <c r="C62" i="8" s="1"/>
  <c r="E62" i="4"/>
  <c r="C62" i="3" s="1"/>
  <c r="D62" i="4"/>
  <c r="C61" i="8" s="1"/>
  <c r="E61" i="4"/>
  <c r="C61" i="3" s="1"/>
  <c r="D61" i="4"/>
  <c r="C60" i="8" s="1"/>
  <c r="E60" i="4"/>
  <c r="C60" i="3" s="1"/>
  <c r="D60" i="4"/>
  <c r="C59" i="8" s="1"/>
  <c r="E59" i="4"/>
  <c r="C59" i="3" s="1"/>
  <c r="D59" i="4"/>
  <c r="C58" i="8" s="1"/>
  <c r="E58" i="4"/>
  <c r="C58" i="3" s="1"/>
  <c r="D58" i="4"/>
  <c r="C57" i="8" s="1"/>
  <c r="E57" i="4"/>
  <c r="C57" i="3" s="1"/>
  <c r="D57" i="4"/>
  <c r="C56" i="8" s="1"/>
  <c r="E56" i="4"/>
  <c r="C56" i="3" s="1"/>
  <c r="D56" i="4"/>
  <c r="C55" i="8" s="1"/>
  <c r="E55" i="4"/>
  <c r="C55" i="3" s="1"/>
  <c r="D55" i="4"/>
  <c r="C54" i="8" s="1"/>
  <c r="E54" i="4"/>
  <c r="C54" i="3" s="1"/>
  <c r="D54" i="4"/>
  <c r="C53" i="8" s="1"/>
  <c r="E53" i="4"/>
  <c r="C53" i="3" s="1"/>
  <c r="D53" i="4"/>
  <c r="C52" i="8" s="1"/>
  <c r="E52" i="4"/>
  <c r="C52" i="3" s="1"/>
  <c r="D52" i="4"/>
  <c r="C51" i="8" s="1"/>
  <c r="E51" i="4"/>
  <c r="C51" i="3" s="1"/>
  <c r="D51" i="4"/>
  <c r="C50" i="8" s="1"/>
  <c r="E47" i="4"/>
  <c r="D47" i="4"/>
  <c r="E46" i="4"/>
  <c r="D46" i="4"/>
  <c r="E45" i="4"/>
  <c r="D45" i="4"/>
  <c r="E40" i="4"/>
  <c r="D40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19" i="4"/>
  <c r="D19" i="4"/>
  <c r="E18" i="4"/>
  <c r="D18" i="4"/>
  <c r="E17" i="4"/>
  <c r="D17" i="4"/>
  <c r="E16" i="4"/>
  <c r="D16" i="4"/>
  <c r="E15" i="4"/>
  <c r="D15" i="4"/>
  <c r="E14" i="4"/>
  <c r="D14" i="4"/>
  <c r="I75" i="4"/>
  <c r="H75" i="4"/>
  <c r="D74" i="8" s="1"/>
  <c r="I74" i="4"/>
  <c r="H74" i="4"/>
  <c r="D73" i="8" s="1"/>
  <c r="I73" i="4"/>
  <c r="D73" i="3" s="1"/>
  <c r="H73" i="4"/>
  <c r="D72" i="8" s="1"/>
  <c r="I72" i="4"/>
  <c r="D72" i="3" s="1"/>
  <c r="H72" i="4"/>
  <c r="D71" i="8" s="1"/>
  <c r="I71" i="4"/>
  <c r="D71" i="3" s="1"/>
  <c r="H71" i="4"/>
  <c r="D70" i="8" s="1"/>
  <c r="I70" i="4"/>
  <c r="D70" i="3" s="1"/>
  <c r="H70" i="4"/>
  <c r="D69" i="8" s="1"/>
  <c r="I69" i="4"/>
  <c r="D69" i="3" s="1"/>
  <c r="H69" i="4"/>
  <c r="D68" i="8" s="1"/>
  <c r="I68" i="4"/>
  <c r="D68" i="3" s="1"/>
  <c r="H68" i="4"/>
  <c r="D67" i="8" s="1"/>
  <c r="I67" i="4"/>
  <c r="D67" i="3" s="1"/>
  <c r="H67" i="4"/>
  <c r="D66" i="8" s="1"/>
  <c r="I66" i="4"/>
  <c r="D66" i="3" s="1"/>
  <c r="H66" i="4"/>
  <c r="D65" i="8" s="1"/>
  <c r="I65" i="4"/>
  <c r="D65" i="3" s="1"/>
  <c r="H65" i="4"/>
  <c r="D64" i="8" s="1"/>
  <c r="I64" i="4"/>
  <c r="D64" i="3" s="1"/>
  <c r="H64" i="4"/>
  <c r="D63" i="8" s="1"/>
  <c r="I63" i="4"/>
  <c r="D63" i="3" s="1"/>
  <c r="H63" i="4"/>
  <c r="D62" i="8" s="1"/>
  <c r="I62" i="4"/>
  <c r="D62" i="3" s="1"/>
  <c r="H62" i="4"/>
  <c r="D61" i="8" s="1"/>
  <c r="I61" i="4"/>
  <c r="D61" i="3" s="1"/>
  <c r="H61" i="4"/>
  <c r="D60" i="8" s="1"/>
  <c r="I60" i="4"/>
  <c r="D60" i="3" s="1"/>
  <c r="H60" i="4"/>
  <c r="D59" i="8" s="1"/>
  <c r="I59" i="4"/>
  <c r="D59" i="3" s="1"/>
  <c r="H59" i="4"/>
  <c r="D58" i="8" s="1"/>
  <c r="I58" i="4"/>
  <c r="D58" i="3" s="1"/>
  <c r="H58" i="4"/>
  <c r="D57" i="8" s="1"/>
  <c r="I57" i="4"/>
  <c r="D57" i="3" s="1"/>
  <c r="H57" i="4"/>
  <c r="D56" i="8" s="1"/>
  <c r="I56" i="4"/>
  <c r="D56" i="3" s="1"/>
  <c r="H56" i="4"/>
  <c r="D55" i="8" s="1"/>
  <c r="I55" i="4"/>
  <c r="D55" i="3" s="1"/>
  <c r="H55" i="4"/>
  <c r="D54" i="8" s="1"/>
  <c r="I54" i="4"/>
  <c r="D54" i="3" s="1"/>
  <c r="H54" i="4"/>
  <c r="D53" i="8" s="1"/>
  <c r="I53" i="4"/>
  <c r="D53" i="3" s="1"/>
  <c r="H53" i="4"/>
  <c r="D52" i="8" s="1"/>
  <c r="I52" i="4"/>
  <c r="D52" i="3" s="1"/>
  <c r="H52" i="4"/>
  <c r="D51" i="8" s="1"/>
  <c r="I51" i="4"/>
  <c r="D51" i="3" s="1"/>
  <c r="H51" i="4"/>
  <c r="D50" i="8" s="1"/>
  <c r="I47" i="4"/>
  <c r="H47" i="4"/>
  <c r="I46" i="4"/>
  <c r="H46" i="4"/>
  <c r="I45" i="4"/>
  <c r="H45" i="4"/>
  <c r="I40" i="4"/>
  <c r="H40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E52" i="8" l="1"/>
  <c r="E55" i="8"/>
  <c r="E58" i="8"/>
  <c r="E61" i="8"/>
  <c r="E64" i="8"/>
  <c r="E67" i="8"/>
  <c r="E70" i="8"/>
  <c r="E73" i="8"/>
  <c r="E56" i="3"/>
  <c r="E59" i="3"/>
  <c r="E62" i="3"/>
  <c r="E65" i="3"/>
  <c r="E71" i="3"/>
  <c r="E50" i="8"/>
  <c r="E53" i="8"/>
  <c r="E56" i="8"/>
  <c r="E59" i="8"/>
  <c r="E62" i="8"/>
  <c r="E65" i="8"/>
  <c r="E68" i="8"/>
  <c r="E71" i="8"/>
  <c r="E74" i="8"/>
  <c r="D14" i="3"/>
  <c r="E51" i="3"/>
  <c r="E54" i="3"/>
  <c r="E57" i="3"/>
  <c r="E60" i="3"/>
  <c r="E63" i="3"/>
  <c r="E66" i="3"/>
  <c r="E69" i="3"/>
  <c r="E72" i="3"/>
  <c r="E51" i="8"/>
  <c r="E54" i="8"/>
  <c r="E57" i="8"/>
  <c r="E60" i="8"/>
  <c r="E63" i="8"/>
  <c r="E66" i="8"/>
  <c r="E69" i="8"/>
  <c r="E72" i="8"/>
  <c r="E52" i="3"/>
  <c r="E55" i="3"/>
  <c r="E58" i="3"/>
  <c r="E64" i="3"/>
  <c r="E67" i="3"/>
  <c r="E70" i="3"/>
  <c r="E73" i="3"/>
  <c r="C14" i="3"/>
  <c r="E61" i="3"/>
  <c r="E53" i="3"/>
  <c r="E68" i="3"/>
  <c r="A47" i="7"/>
  <c r="B47" i="7"/>
  <c r="A48" i="7"/>
  <c r="B48" i="7"/>
  <c r="A49" i="7"/>
  <c r="B49" i="7"/>
  <c r="A50" i="7"/>
  <c r="B50" i="7"/>
  <c r="A51" i="7"/>
  <c r="B51" i="7"/>
  <c r="A52" i="7"/>
  <c r="B52" i="7"/>
  <c r="A53" i="7"/>
  <c r="B53" i="7"/>
  <c r="A54" i="7"/>
  <c r="B54" i="7"/>
  <c r="A55" i="7"/>
  <c r="B55" i="7"/>
  <c r="A56" i="7"/>
  <c r="B56" i="7"/>
  <c r="A57" i="7"/>
  <c r="B57" i="7"/>
  <c r="A58" i="7"/>
  <c r="B58" i="7"/>
  <c r="A59" i="7"/>
  <c r="B59" i="7"/>
  <c r="A60" i="7"/>
  <c r="B60" i="7"/>
  <c r="A61" i="7"/>
  <c r="B61" i="7"/>
  <c r="A62" i="7"/>
  <c r="B62" i="7"/>
  <c r="A63" i="7"/>
  <c r="B63" i="7"/>
  <c r="A64" i="7"/>
  <c r="B64" i="7"/>
  <c r="A65" i="7"/>
  <c r="B65" i="7"/>
  <c r="A66" i="7"/>
  <c r="B66" i="7"/>
  <c r="A67" i="7"/>
  <c r="B67" i="7"/>
  <c r="A68" i="7"/>
  <c r="B68" i="7"/>
  <c r="A69" i="7"/>
  <c r="B69" i="7"/>
  <c r="A70" i="7"/>
  <c r="B70" i="7"/>
  <c r="A71" i="7"/>
  <c r="B71" i="7"/>
  <c r="A72" i="7"/>
  <c r="B72" i="7"/>
  <c r="A73" i="7"/>
  <c r="B73" i="7"/>
  <c r="A74" i="7"/>
  <c r="B74" i="7"/>
  <c r="A75" i="7"/>
  <c r="B75" i="7"/>
  <c r="A37" i="6"/>
  <c r="B37" i="6"/>
  <c r="A38" i="6"/>
  <c r="B38" i="6"/>
  <c r="A39" i="6"/>
  <c r="B39" i="6"/>
  <c r="A40" i="6"/>
  <c r="B40" i="6"/>
  <c r="A41" i="6"/>
  <c r="B41" i="6"/>
  <c r="A42" i="6"/>
  <c r="B42" i="6"/>
  <c r="A43" i="6"/>
  <c r="B43" i="6"/>
  <c r="A44" i="6"/>
  <c r="B44" i="6"/>
  <c r="A45" i="6"/>
  <c r="B45" i="6"/>
  <c r="A46" i="6"/>
  <c r="B46" i="6"/>
  <c r="A47" i="6"/>
  <c r="B47" i="6"/>
  <c r="A48" i="6"/>
  <c r="B48" i="6"/>
  <c r="A49" i="6"/>
  <c r="B49" i="6"/>
  <c r="A50" i="6"/>
  <c r="B50" i="6"/>
  <c r="A51" i="6"/>
  <c r="B51" i="6"/>
  <c r="A52" i="6"/>
  <c r="B52" i="6"/>
  <c r="A53" i="6"/>
  <c r="B53" i="6"/>
  <c r="A54" i="6"/>
  <c r="B54" i="6"/>
  <c r="A55" i="6"/>
  <c r="B55" i="6"/>
  <c r="A56" i="6"/>
  <c r="B56" i="6"/>
  <c r="A57" i="6"/>
  <c r="B57" i="6"/>
  <c r="A58" i="6"/>
  <c r="B58" i="6"/>
  <c r="A59" i="6"/>
  <c r="B59" i="6"/>
  <c r="A60" i="6"/>
  <c r="B60" i="6"/>
  <c r="A61" i="6"/>
  <c r="B61" i="6"/>
  <c r="A62" i="6"/>
  <c r="B62" i="6"/>
  <c r="A63" i="6"/>
  <c r="B63" i="6"/>
  <c r="A64" i="6"/>
  <c r="B64" i="6"/>
  <c r="A65" i="6"/>
  <c r="B65" i="6"/>
  <c r="A66" i="6"/>
  <c r="B66" i="6"/>
  <c r="A67" i="6"/>
  <c r="B67" i="6"/>
  <c r="A68" i="6"/>
  <c r="B68" i="6"/>
  <c r="A69" i="6"/>
  <c r="B69" i="6"/>
  <c r="A70" i="6"/>
  <c r="B70" i="6"/>
  <c r="A71" i="6"/>
  <c r="B71" i="6"/>
  <c r="A72" i="6"/>
  <c r="B72" i="6"/>
  <c r="A73" i="6"/>
  <c r="B73" i="6"/>
  <c r="A74" i="6"/>
  <c r="B74" i="6"/>
  <c r="A75" i="6"/>
  <c r="B75" i="6"/>
  <c r="B75" i="5"/>
  <c r="C75" i="5"/>
  <c r="B67" i="5"/>
  <c r="C67" i="5"/>
  <c r="B68" i="5"/>
  <c r="C68" i="5"/>
  <c r="B69" i="5"/>
  <c r="C69" i="5"/>
  <c r="B70" i="5"/>
  <c r="C70" i="5"/>
  <c r="B71" i="5"/>
  <c r="C71" i="5"/>
  <c r="B72" i="5"/>
  <c r="C72" i="5"/>
  <c r="B73" i="5"/>
  <c r="C73" i="5"/>
  <c r="B74" i="5"/>
  <c r="C74" i="5"/>
  <c r="B53" i="5"/>
  <c r="C53" i="5"/>
  <c r="B54" i="5"/>
  <c r="C54" i="5"/>
  <c r="B55" i="5"/>
  <c r="C55" i="5"/>
  <c r="B56" i="5"/>
  <c r="C56" i="5"/>
  <c r="B57" i="5"/>
  <c r="C57" i="5"/>
  <c r="B58" i="5"/>
  <c r="C58" i="5"/>
  <c r="B59" i="5"/>
  <c r="C59" i="5"/>
  <c r="B60" i="5"/>
  <c r="C60" i="5"/>
  <c r="B61" i="5"/>
  <c r="C61" i="5"/>
  <c r="B62" i="5"/>
  <c r="C62" i="5"/>
  <c r="B63" i="5"/>
  <c r="C63" i="5"/>
  <c r="B64" i="5"/>
  <c r="C64" i="5"/>
  <c r="B65" i="5"/>
  <c r="C65" i="5"/>
  <c r="B66" i="5"/>
  <c r="C66" i="5"/>
  <c r="S80" i="8" l="1"/>
  <c r="O80" i="8"/>
  <c r="T80" i="8"/>
  <c r="P80" i="8"/>
  <c r="K80" i="8"/>
  <c r="M80" i="8" s="1"/>
  <c r="U80" i="8" l="1"/>
  <c r="Q80" i="8"/>
  <c r="A29" i="7"/>
  <c r="N81" i="6" l="1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14" i="6"/>
  <c r="AE80" i="3" l="1"/>
  <c r="AD80" i="3"/>
  <c r="AF80" i="3" l="1"/>
  <c r="AN80" i="8"/>
  <c r="AM80" i="8"/>
  <c r="AO80" i="8" l="1"/>
  <c r="DU80" i="5"/>
  <c r="DT80" i="5"/>
  <c r="AD81" i="3"/>
  <c r="AM81" i="8"/>
  <c r="DQ82" i="5" l="1"/>
  <c r="DP82" i="5"/>
  <c r="AM83" i="8" l="1"/>
  <c r="AR61" i="3" l="1"/>
  <c r="BN81" i="5" l="1"/>
  <c r="K81" i="5"/>
  <c r="P83" i="7"/>
  <c r="O83" i="7"/>
  <c r="N84" i="6"/>
  <c r="M84" i="6"/>
  <c r="CC83" i="5"/>
  <c r="CB83" i="5"/>
  <c r="BO83" i="5"/>
  <c r="BN83" i="5"/>
  <c r="AM83" i="5"/>
  <c r="AL83" i="5"/>
  <c r="K83" i="5"/>
  <c r="DG80" i="5"/>
  <c r="DF80" i="5"/>
  <c r="CC80" i="5"/>
  <c r="W80" i="3" s="1"/>
  <c r="CB80" i="5"/>
  <c r="BO81" i="5" l="1"/>
  <c r="N82" i="6"/>
  <c r="J81" i="5"/>
  <c r="CC81" i="5"/>
  <c r="W81" i="3" s="1"/>
  <c r="P81" i="7"/>
  <c r="O81" i="7"/>
  <c r="DS103" i="5" l="1"/>
  <c r="AB82" i="8" l="1"/>
  <c r="AA82" i="8"/>
  <c r="AC82" i="8" l="1"/>
  <c r="A32" i="6" l="1"/>
  <c r="A33" i="6"/>
  <c r="A34" i="6"/>
  <c r="A35" i="6"/>
  <c r="A36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F14" i="8" l="1"/>
  <c r="J14" i="8"/>
  <c r="AP14" i="8"/>
  <c r="F15" i="8"/>
  <c r="J15" i="8"/>
  <c r="AP15" i="8"/>
  <c r="F16" i="8"/>
  <c r="J16" i="8"/>
  <c r="AP16" i="8"/>
  <c r="F17" i="8"/>
  <c r="J17" i="8"/>
  <c r="AP17" i="8"/>
  <c r="F18" i="8"/>
  <c r="J18" i="8"/>
  <c r="AP18" i="8"/>
  <c r="F19" i="8"/>
  <c r="J19" i="8"/>
  <c r="AP19" i="8"/>
  <c r="F20" i="8"/>
  <c r="J20" i="8"/>
  <c r="AP20" i="8"/>
  <c r="F21" i="8"/>
  <c r="J21" i="8"/>
  <c r="AP21" i="8"/>
  <c r="F22" i="8"/>
  <c r="J22" i="8"/>
  <c r="AP22" i="8"/>
  <c r="F23" i="8"/>
  <c r="J23" i="8"/>
  <c r="AP23" i="8"/>
  <c r="F24" i="8"/>
  <c r="J24" i="8"/>
  <c r="AP24" i="8"/>
  <c r="F25" i="8"/>
  <c r="J25" i="8"/>
  <c r="AP25" i="8"/>
  <c r="F26" i="8"/>
  <c r="J26" i="8"/>
  <c r="AP26" i="8"/>
  <c r="F27" i="8"/>
  <c r="J27" i="8"/>
  <c r="AP27" i="8"/>
  <c r="F28" i="8"/>
  <c r="J28" i="8"/>
  <c r="AP28" i="8"/>
  <c r="F29" i="8"/>
  <c r="J29" i="8"/>
  <c r="AP29" i="8"/>
  <c r="F30" i="8"/>
  <c r="J30" i="8"/>
  <c r="AP30" i="8"/>
  <c r="F31" i="8"/>
  <c r="J31" i="8"/>
  <c r="AP31" i="8"/>
  <c r="F32" i="8"/>
  <c r="J32" i="8"/>
  <c r="AP32" i="8"/>
  <c r="F33" i="8"/>
  <c r="J33" i="8"/>
  <c r="AP33" i="8"/>
  <c r="F34" i="8"/>
  <c r="J34" i="8"/>
  <c r="AP34" i="8"/>
  <c r="F35" i="8"/>
  <c r="J35" i="8"/>
  <c r="AP35" i="8"/>
  <c r="F36" i="8"/>
  <c r="J36" i="8"/>
  <c r="AP36" i="8"/>
  <c r="F37" i="8"/>
  <c r="J37" i="8"/>
  <c r="AP37" i="8"/>
  <c r="F38" i="8"/>
  <c r="J38" i="8"/>
  <c r="AP38" i="8"/>
  <c r="F39" i="8"/>
  <c r="J39" i="8"/>
  <c r="AP39" i="8"/>
  <c r="F40" i="8"/>
  <c r="J40" i="8"/>
  <c r="AP40" i="8"/>
  <c r="F41" i="8"/>
  <c r="J41" i="8"/>
  <c r="AP41" i="8"/>
  <c r="F42" i="8"/>
  <c r="J42" i="8"/>
  <c r="AP42" i="8"/>
  <c r="F43" i="8"/>
  <c r="J43" i="8"/>
  <c r="AP43" i="8"/>
  <c r="F44" i="8"/>
  <c r="J44" i="8"/>
  <c r="AP44" i="8"/>
  <c r="F45" i="8"/>
  <c r="AP45" i="8"/>
  <c r="F46" i="8"/>
  <c r="AP46" i="8"/>
  <c r="F47" i="8"/>
  <c r="AP47" i="8"/>
  <c r="F48" i="8"/>
  <c r="AP48" i="8"/>
  <c r="F49" i="8"/>
  <c r="AP49" i="8"/>
  <c r="AP50" i="8"/>
  <c r="B13" i="8"/>
  <c r="DN12" i="5" l="1"/>
  <c r="BV12" i="5" l="1"/>
  <c r="BH12" i="5"/>
  <c r="H31" i="8"/>
  <c r="H26" i="8"/>
  <c r="H25" i="8"/>
  <c r="H18" i="8"/>
  <c r="H15" i="8"/>
  <c r="G31" i="8"/>
  <c r="G29" i="8"/>
  <c r="G26" i="8"/>
  <c r="G25" i="8"/>
  <c r="G22" i="8"/>
  <c r="G18" i="8"/>
  <c r="G16" i="8"/>
  <c r="G15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19" i="3"/>
  <c r="D18" i="8"/>
  <c r="D16" i="3"/>
  <c r="D15" i="8"/>
  <c r="I25" i="8" l="1"/>
  <c r="I15" i="8"/>
  <c r="I31" i="8"/>
  <c r="I18" i="8"/>
  <c r="I26" i="8"/>
  <c r="J58" i="5"/>
  <c r="J63" i="5"/>
  <c r="K58" i="5"/>
  <c r="K63" i="5"/>
  <c r="J60" i="5"/>
  <c r="J65" i="5"/>
  <c r="K60" i="5"/>
  <c r="K65" i="5"/>
  <c r="J61" i="5"/>
  <c r="J66" i="5"/>
  <c r="K61" i="5"/>
  <c r="K66" i="5"/>
  <c r="C47" i="3"/>
  <c r="C46" i="8"/>
  <c r="C46" i="3"/>
  <c r="C45" i="8"/>
  <c r="C45" i="3"/>
  <c r="C44" i="8"/>
  <c r="C40" i="3"/>
  <c r="C39" i="8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C19" i="3"/>
  <c r="C18" i="8"/>
  <c r="E18" i="8" s="1"/>
  <c r="C18" i="3"/>
  <c r="C17" i="8"/>
  <c r="C17" i="3"/>
  <c r="C16" i="8"/>
  <c r="C16" i="3"/>
  <c r="C15" i="8"/>
  <c r="E15" i="8" s="1"/>
  <c r="E28" i="3" l="1"/>
  <c r="E16" i="3"/>
  <c r="E32" i="3"/>
  <c r="E27" i="3"/>
  <c r="E29" i="3"/>
  <c r="E26" i="3"/>
  <c r="E22" i="3"/>
  <c r="E19" i="3"/>
  <c r="F81" i="3" l="1"/>
  <c r="AU2" i="3" l="1"/>
  <c r="AU3" i="3"/>
  <c r="AU1" i="3"/>
  <c r="I83" i="3" l="1"/>
  <c r="J83" i="3" l="1"/>
  <c r="K80" i="3" l="1"/>
  <c r="K81" i="3"/>
  <c r="K83" i="3"/>
  <c r="BN12" i="5" l="1"/>
  <c r="BL12" i="5"/>
  <c r="BJ12" i="5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80" i="3" l="1"/>
  <c r="L80" i="3"/>
  <c r="G80" i="3"/>
  <c r="F80" i="3"/>
  <c r="D80" i="3"/>
  <c r="C80" i="3"/>
  <c r="AK80" i="3"/>
  <c r="AJ80" i="3"/>
  <c r="AH80" i="3"/>
  <c r="AG80" i="3"/>
  <c r="N80" i="3" l="1"/>
  <c r="AL80" i="3"/>
  <c r="AI80" i="3"/>
  <c r="H80" i="3"/>
  <c r="E80" i="3"/>
  <c r="AA80" i="3"/>
  <c r="P80" i="3"/>
  <c r="O80" i="3"/>
  <c r="AM80" i="3" l="1"/>
  <c r="AS80" i="3" s="1"/>
  <c r="Q80" i="3"/>
  <c r="G12" i="7" l="1"/>
  <c r="G12" i="6"/>
  <c r="DP12" i="5"/>
  <c r="DB12" i="5"/>
  <c r="BX12" i="5"/>
  <c r="AF4" i="3" l="1"/>
  <c r="AL4" i="8"/>
  <c r="AJ81" i="3" l="1"/>
  <c r="AG81" i="3"/>
  <c r="C81" i="3" l="1"/>
  <c r="K63" i="4" l="1"/>
  <c r="J64" i="4"/>
  <c r="K64" i="4"/>
  <c r="K66" i="4" l="1"/>
  <c r="K65" i="4"/>
  <c r="J16" i="4" l="1"/>
  <c r="B50" i="3" l="1"/>
  <c r="B47" i="3"/>
  <c r="B46" i="3"/>
  <c r="B44" i="3"/>
  <c r="B43" i="3"/>
  <c r="B40" i="3"/>
  <c r="B37" i="3"/>
  <c r="B34" i="3"/>
  <c r="B28" i="3"/>
  <c r="B27" i="3"/>
  <c r="B25" i="3"/>
  <c r="B20" i="3"/>
  <c r="B19" i="3"/>
  <c r="B14" i="7"/>
  <c r="AO4" i="3"/>
  <c r="AU4" i="3" s="1"/>
  <c r="AX4" i="8"/>
  <c r="EA4" i="5"/>
  <c r="CK4" i="5"/>
  <c r="O12" i="7"/>
  <c r="K12" i="7"/>
  <c r="C12" i="7"/>
  <c r="M12" i="6"/>
  <c r="I12" i="6"/>
  <c r="C12" i="6"/>
  <c r="DT12" i="5"/>
  <c r="DR12" i="5"/>
  <c r="DF12" i="5"/>
  <c r="DD12" i="5"/>
  <c r="CB12" i="5"/>
  <c r="BZ12" i="5"/>
  <c r="AL12" i="5"/>
  <c r="J12" i="5"/>
  <c r="H12" i="5"/>
  <c r="D12" i="5"/>
  <c r="B77" i="8"/>
  <c r="AX13" i="8"/>
  <c r="AX77" i="8" s="1"/>
  <c r="AT13" i="8"/>
  <c r="AT77" i="8" s="1"/>
  <c r="AP13" i="8"/>
  <c r="AP77" i="8" s="1"/>
  <c r="J13" i="8"/>
  <c r="J77" i="8" s="1"/>
  <c r="F13" i="8"/>
  <c r="F77" i="8" s="1"/>
  <c r="AW82" i="8"/>
  <c r="AS82" i="8"/>
  <c r="I82" i="8"/>
  <c r="E82" i="8"/>
  <c r="AJ9" i="3"/>
  <c r="AG9" i="3"/>
  <c r="AD10" i="3"/>
  <c r="F10" i="3"/>
  <c r="C9" i="3"/>
  <c r="D13" i="3"/>
  <c r="Y13" i="3" s="1"/>
  <c r="C13" i="3"/>
  <c r="X13" i="3" s="1"/>
  <c r="K83" i="4"/>
  <c r="E83" i="3"/>
  <c r="H83" i="3"/>
  <c r="N83" i="3"/>
  <c r="Q83" i="3"/>
  <c r="AI83" i="3"/>
  <c r="AL83" i="3"/>
  <c r="B14" i="3"/>
  <c r="C13" i="8"/>
  <c r="B20" i="7"/>
  <c r="B44" i="7"/>
  <c r="B19" i="7"/>
  <c r="B25" i="7"/>
  <c r="B15" i="7"/>
  <c r="B21" i="7"/>
  <c r="B27" i="7"/>
  <c r="B33" i="7"/>
  <c r="B45" i="7"/>
  <c r="B16" i="7"/>
  <c r="B22" i="7"/>
  <c r="B28" i="7"/>
  <c r="B34" i="7"/>
  <c r="B40" i="7"/>
  <c r="B17" i="7"/>
  <c r="B23" i="7"/>
  <c r="B29" i="7"/>
  <c r="B41" i="7"/>
  <c r="B18" i="7"/>
  <c r="B24" i="7"/>
  <c r="B30" i="7"/>
  <c r="B36" i="7"/>
  <c r="B42" i="7"/>
  <c r="C12" i="8" l="1"/>
  <c r="K12" i="8"/>
  <c r="AE12" i="8" s="1"/>
  <c r="H12" i="8"/>
  <c r="T12" i="8" s="1"/>
  <c r="L12" i="8"/>
  <c r="AF12" i="8" s="1"/>
  <c r="U13" i="3"/>
  <c r="R13" i="3"/>
  <c r="V13" i="3"/>
  <c r="S13" i="3"/>
  <c r="O12" i="8"/>
  <c r="W12" i="8"/>
  <c r="AS13" i="3"/>
  <c r="AP13" i="3"/>
  <c r="AQ13" i="3"/>
  <c r="AT13" i="3"/>
  <c r="AE13" i="3"/>
  <c r="J13" i="3"/>
  <c r="I13" i="3"/>
  <c r="AB12" i="8"/>
  <c r="AJ12" i="8" s="1"/>
  <c r="AN12" i="8" s="1"/>
  <c r="AR12" i="8" s="1"/>
  <c r="AN13" i="3"/>
  <c r="G12" i="8"/>
  <c r="S12" i="8" s="1"/>
  <c r="AA13" i="3"/>
  <c r="G13" i="3"/>
  <c r="AM13" i="3"/>
  <c r="D12" i="8"/>
  <c r="AB13" i="3"/>
  <c r="AK13" i="3"/>
  <c r="P13" i="3"/>
  <c r="AH13" i="3"/>
  <c r="M13" i="3"/>
  <c r="B26" i="7"/>
  <c r="B26" i="3"/>
  <c r="B32" i="7"/>
  <c r="B32" i="3"/>
  <c r="B18" i="3"/>
  <c r="B31" i="7"/>
  <c r="B31" i="3"/>
  <c r="B33" i="3"/>
  <c r="B42" i="3"/>
  <c r="B45" i="3"/>
  <c r="B48" i="3"/>
  <c r="B17" i="3"/>
  <c r="B24" i="3"/>
  <c r="B30" i="3"/>
  <c r="B16" i="3"/>
  <c r="B23" i="3"/>
  <c r="B29" i="3"/>
  <c r="B49" i="3"/>
  <c r="B15" i="3"/>
  <c r="B22" i="3"/>
  <c r="B36" i="3"/>
  <c r="B39" i="3"/>
  <c r="B21" i="3"/>
  <c r="B35" i="3"/>
  <c r="B38" i="7"/>
  <c r="B38" i="3"/>
  <c r="B41" i="3"/>
  <c r="O13" i="3"/>
  <c r="AD13" i="3"/>
  <c r="AG13" i="3"/>
  <c r="F13" i="3"/>
  <c r="AJ13" i="3"/>
  <c r="L13" i="3"/>
  <c r="B46" i="7"/>
  <c r="B35" i="7"/>
  <c r="B39" i="7"/>
  <c r="B43" i="7"/>
  <c r="B37" i="7"/>
  <c r="P12" i="8" l="1"/>
  <c r="X12" i="8"/>
  <c r="AV12" i="8"/>
  <c r="AA12" i="8"/>
  <c r="AI12" i="8" s="1"/>
  <c r="AM12" i="8" s="1"/>
  <c r="AQ12" i="8" s="1"/>
  <c r="AU12" i="8" l="1"/>
  <c r="J56" i="4" l="1"/>
  <c r="J55" i="4"/>
  <c r="K55" i="4"/>
  <c r="J58" i="4"/>
  <c r="J54" i="4"/>
  <c r="K54" i="4"/>
  <c r="K60" i="4"/>
  <c r="J60" i="4"/>
  <c r="K56" i="4"/>
  <c r="K58" i="4"/>
  <c r="J52" i="4" l="1"/>
  <c r="J26" i="4" l="1"/>
  <c r="J27" i="4"/>
  <c r="J29" i="4"/>
  <c r="J19" i="4"/>
  <c r="J22" i="4"/>
  <c r="J28" i="4"/>
  <c r="K16" i="4" l="1"/>
  <c r="K27" i="4"/>
  <c r="K19" i="4"/>
  <c r="K26" i="4"/>
  <c r="K22" i="4"/>
  <c r="K29" i="4"/>
  <c r="K28" i="4"/>
  <c r="J32" i="4" l="1"/>
  <c r="D81" i="3" l="1"/>
  <c r="K81" i="4"/>
  <c r="E81" i="3" l="1"/>
  <c r="Q81" i="3" l="1"/>
  <c r="M81" i="3" l="1"/>
  <c r="N81" i="3" l="1"/>
  <c r="G81" i="3" l="1"/>
  <c r="H81" i="3" l="1"/>
  <c r="AB80" i="3"/>
  <c r="AN80" i="3" s="1"/>
  <c r="AC80" i="3" l="1"/>
  <c r="AO80" i="3" l="1"/>
  <c r="AU80" i="3" s="1"/>
  <c r="AT80" i="3"/>
  <c r="AH81" i="3"/>
  <c r="AI81" i="3" l="1"/>
  <c r="G13" i="8" l="1"/>
  <c r="G80" i="8" l="1"/>
  <c r="H80" i="8" l="1"/>
  <c r="I80" i="8" l="1"/>
  <c r="K52" i="4" l="1"/>
  <c r="K32" i="4" l="1"/>
  <c r="J32" i="5" l="1"/>
  <c r="J19" i="5"/>
  <c r="J50" i="5"/>
  <c r="J51" i="5"/>
  <c r="J16" i="5"/>
  <c r="J26" i="5"/>
  <c r="K19" i="5" l="1"/>
  <c r="K50" i="5"/>
  <c r="K27" i="5"/>
  <c r="K32" i="5"/>
  <c r="K26" i="5" l="1"/>
  <c r="K16" i="5"/>
  <c r="K51" i="5"/>
  <c r="AU80" i="8" l="1"/>
  <c r="J66" i="4" l="1"/>
  <c r="J65" i="4"/>
  <c r="J63" i="4"/>
  <c r="Q68" i="7" l="1"/>
  <c r="R68" i="7" l="1"/>
  <c r="R59" i="7"/>
  <c r="J27" i="5" l="1"/>
  <c r="AK81" i="3" l="1"/>
  <c r="AL81" i="3" l="1"/>
  <c r="D46" i="3" l="1"/>
  <c r="K46" i="4"/>
  <c r="E46" i="3" l="1"/>
  <c r="D45" i="8"/>
  <c r="J46" i="4"/>
  <c r="E45" i="8" l="1"/>
  <c r="K51" i="4" l="1"/>
  <c r="H29" i="8" l="1"/>
  <c r="I29" i="8" s="1"/>
  <c r="J30" i="5"/>
  <c r="D30" i="3" l="1"/>
  <c r="K30" i="4"/>
  <c r="E30" i="3" l="1"/>
  <c r="D29" i="8"/>
  <c r="E29" i="8" s="1"/>
  <c r="J30" i="4"/>
  <c r="K30" i="5" l="1"/>
  <c r="J56" i="5" l="1"/>
  <c r="J53" i="5" l="1"/>
  <c r="K56" i="5" l="1"/>
  <c r="K53" i="5" l="1"/>
  <c r="J64" i="5" l="1"/>
  <c r="K64" i="5" l="1"/>
  <c r="AV80" i="8" l="1"/>
  <c r="AW80" i="8" l="1"/>
  <c r="H22" i="8" l="1"/>
  <c r="I22" i="8" s="1"/>
  <c r="J23" i="5"/>
  <c r="D23" i="3" l="1"/>
  <c r="K23" i="4"/>
  <c r="D25" i="3"/>
  <c r="K25" i="4"/>
  <c r="E25" i="3" l="1"/>
  <c r="E23" i="3"/>
  <c r="D22" i="8"/>
  <c r="E22" i="8" s="1"/>
  <c r="J23" i="4"/>
  <c r="D24" i="8"/>
  <c r="E24" i="8" s="1"/>
  <c r="J25" i="4"/>
  <c r="K23" i="5" l="1"/>
  <c r="J51" i="4" l="1"/>
  <c r="J49" i="5" l="1"/>
  <c r="J55" i="5" l="1"/>
  <c r="K55" i="5" l="1"/>
  <c r="K49" i="5"/>
  <c r="G14" i="8" l="1"/>
  <c r="AR53" i="3" l="1"/>
  <c r="AA83" i="3" l="1"/>
  <c r="R66" i="7" l="1"/>
  <c r="R62" i="7" l="1"/>
  <c r="R58" i="7" l="1"/>
  <c r="C15" i="3" l="1"/>
  <c r="C14" i="8" l="1"/>
  <c r="Q66" i="7" l="1"/>
  <c r="Q60" i="7"/>
  <c r="Q62" i="7"/>
  <c r="Q67" i="7"/>
  <c r="Q49" i="7"/>
  <c r="Q55" i="7"/>
  <c r="Q30" i="7"/>
  <c r="Q46" i="7"/>
  <c r="Q59" i="7"/>
  <c r="Q32" i="7"/>
  <c r="Q58" i="7"/>
  <c r="Q27" i="7"/>
  <c r="Q16" i="7"/>
  <c r="Q23" i="7"/>
  <c r="Q50" i="7"/>
  <c r="D17" i="8" l="1"/>
  <c r="J18" i="4"/>
  <c r="D18" i="3"/>
  <c r="K18" i="4"/>
  <c r="E18" i="3" l="1"/>
  <c r="E17" i="8"/>
  <c r="D45" i="3" l="1"/>
  <c r="K45" i="4"/>
  <c r="D44" i="8" l="1"/>
  <c r="J45" i="4"/>
  <c r="E45" i="3"/>
  <c r="E44" i="8" l="1"/>
  <c r="K14" i="5" l="1"/>
  <c r="J14" i="5" l="1"/>
  <c r="H13" i="8"/>
  <c r="I13" i="8" l="1"/>
  <c r="J14" i="4" l="1"/>
  <c r="D13" i="8"/>
  <c r="E13" i="8" l="1"/>
  <c r="K14" i="4" l="1"/>
  <c r="E14" i="3" l="1"/>
  <c r="K57" i="5" l="1"/>
  <c r="J57" i="5"/>
  <c r="D39" i="8" l="1"/>
  <c r="J40" i="4"/>
  <c r="E39" i="8" l="1"/>
  <c r="K40" i="4" l="1"/>
  <c r="D40" i="3"/>
  <c r="E40" i="3" l="1"/>
  <c r="AI80" i="8" l="1"/>
  <c r="AA80" i="8" l="1"/>
  <c r="C80" i="8" l="1"/>
  <c r="AP77" i="3" l="1"/>
  <c r="AD83" i="3" l="1"/>
  <c r="AM83" i="3" s="1"/>
  <c r="AS83" i="3" l="1"/>
  <c r="AQ80" i="8" l="1"/>
  <c r="C31" i="3" l="1"/>
  <c r="AQ13" i="8" l="1"/>
  <c r="AQ77" i="8" s="1"/>
  <c r="AU13" i="8" l="1"/>
  <c r="AU77" i="8" s="1"/>
  <c r="K52" i="5" l="1"/>
  <c r="J52" i="5" l="1"/>
  <c r="D24" i="3" l="1"/>
  <c r="K24" i="4"/>
  <c r="E24" i="3" l="1"/>
  <c r="D23" i="8"/>
  <c r="J24" i="4"/>
  <c r="E23" i="8" l="1"/>
  <c r="D20" i="8" l="1"/>
  <c r="J21" i="4"/>
  <c r="D21" i="3"/>
  <c r="K21" i="4"/>
  <c r="E21" i="3" l="1"/>
  <c r="E20" i="8"/>
  <c r="K17" i="5" l="1"/>
  <c r="H16" i="8"/>
  <c r="I16" i="8" s="1"/>
  <c r="J17" i="5"/>
  <c r="K15" i="5"/>
  <c r="H14" i="8"/>
  <c r="J15" i="5"/>
  <c r="K47" i="5"/>
  <c r="J47" i="5"/>
  <c r="I14" i="8" l="1"/>
  <c r="D17" i="3" l="1"/>
  <c r="K17" i="4"/>
  <c r="D15" i="3"/>
  <c r="K15" i="4"/>
  <c r="D47" i="3"/>
  <c r="K47" i="4"/>
  <c r="E47" i="3" l="1"/>
  <c r="E15" i="3"/>
  <c r="E17" i="3"/>
  <c r="D16" i="8"/>
  <c r="E16" i="8" s="1"/>
  <c r="J17" i="4"/>
  <c r="D14" i="8"/>
  <c r="J15" i="4"/>
  <c r="D46" i="8"/>
  <c r="E46" i="8" s="1"/>
  <c r="J47" i="4"/>
  <c r="E14" i="8" l="1"/>
  <c r="DG81" i="5" l="1"/>
  <c r="AC81" i="3" l="1"/>
  <c r="AJ80" i="8" l="1"/>
  <c r="AK80" i="8" s="1"/>
  <c r="DF81" i="5"/>
  <c r="AE80" i="8" l="1"/>
  <c r="AG80" i="8" s="1"/>
  <c r="AM81" i="3"/>
  <c r="AB80" i="8"/>
  <c r="AC80" i="8" s="1"/>
  <c r="CB81" i="5"/>
  <c r="T81" i="3" l="1"/>
  <c r="M82" i="6"/>
  <c r="AS81" i="3" l="1"/>
  <c r="D80" i="8" l="1"/>
  <c r="E80" i="8" l="1"/>
  <c r="Q52" i="7" l="1"/>
  <c r="D31" i="3" l="1"/>
  <c r="E31" i="3" l="1"/>
  <c r="AN83" i="8" l="1"/>
  <c r="AO83" i="8" s="1"/>
  <c r="DT83" i="5"/>
  <c r="C79" i="7" l="1"/>
  <c r="E79" i="5"/>
  <c r="E79" i="4"/>
  <c r="D79" i="4"/>
  <c r="BH79" i="5" l="1"/>
  <c r="AG79" i="5"/>
  <c r="L79" i="3" s="1"/>
  <c r="L82" i="3" s="1"/>
  <c r="D79" i="5"/>
  <c r="AT79" i="5"/>
  <c r="BV79" i="5"/>
  <c r="AU79" i="8"/>
  <c r="C82" i="7"/>
  <c r="E82" i="4"/>
  <c r="C79" i="3"/>
  <c r="E82" i="5"/>
  <c r="F79" i="3"/>
  <c r="AU79" i="5"/>
  <c r="O79" i="3" s="1"/>
  <c r="BW79" i="5"/>
  <c r="U79" i="3" s="1"/>
  <c r="D79" i="7"/>
  <c r="C79" i="8"/>
  <c r="D82" i="4"/>
  <c r="R79" i="5"/>
  <c r="DN79" i="5"/>
  <c r="CL79" i="5"/>
  <c r="C79" i="6"/>
  <c r="E79" i="7"/>
  <c r="AF79" i="5"/>
  <c r="BI79" i="5"/>
  <c r="R79" i="3" s="1"/>
  <c r="S79" i="5"/>
  <c r="I79" i="3" s="1"/>
  <c r="DO79" i="5"/>
  <c r="CM79" i="5"/>
  <c r="X79" i="3" s="1"/>
  <c r="X82" i="3" s="1"/>
  <c r="X84" i="3" s="1"/>
  <c r="D79" i="6"/>
  <c r="F79" i="7"/>
  <c r="C83" i="6" l="1"/>
  <c r="AQ79" i="8"/>
  <c r="E84" i="5"/>
  <c r="F82" i="7"/>
  <c r="DO82" i="5"/>
  <c r="AD79" i="3"/>
  <c r="AF82" i="5"/>
  <c r="CL82" i="5"/>
  <c r="D84" i="4"/>
  <c r="C82" i="3"/>
  <c r="X79" i="8"/>
  <c r="Y79" i="8" s="1"/>
  <c r="AA79" i="8"/>
  <c r="BV82" i="5"/>
  <c r="AG82" i="5"/>
  <c r="O79" i="8"/>
  <c r="R82" i="5"/>
  <c r="D82" i="5"/>
  <c r="G79" i="8"/>
  <c r="C81" i="8"/>
  <c r="AU82" i="5"/>
  <c r="E84" i="4"/>
  <c r="CM82" i="5"/>
  <c r="AU81" i="8"/>
  <c r="CZ79" i="5"/>
  <c r="DA79" i="5"/>
  <c r="D83" i="6"/>
  <c r="AG79" i="3"/>
  <c r="S82" i="5"/>
  <c r="I82" i="3" s="1"/>
  <c r="E82" i="7"/>
  <c r="DN82" i="5"/>
  <c r="AM79" i="8"/>
  <c r="AT82" i="5"/>
  <c r="S79" i="8"/>
  <c r="BH82" i="5"/>
  <c r="BI82" i="5"/>
  <c r="BW82" i="5"/>
  <c r="D82" i="7"/>
  <c r="AJ79" i="3"/>
  <c r="F82" i="3"/>
  <c r="C84" i="7"/>
  <c r="DN84" i="5" l="1"/>
  <c r="AM82" i="8"/>
  <c r="F84" i="3"/>
  <c r="D84" i="5"/>
  <c r="D85" i="6"/>
  <c r="AU83" i="8"/>
  <c r="AU84" i="5"/>
  <c r="R84" i="5"/>
  <c r="X81" i="8"/>
  <c r="BV84" i="5"/>
  <c r="AA81" i="8"/>
  <c r="AG82" i="3"/>
  <c r="AG84" i="5"/>
  <c r="E84" i="7"/>
  <c r="AF84" i="5"/>
  <c r="AJ82" i="3"/>
  <c r="AT84" i="5"/>
  <c r="DA82" i="5"/>
  <c r="DA84" i="5" s="1"/>
  <c r="AA79" i="3"/>
  <c r="AM79" i="3" s="1"/>
  <c r="AS79" i="3" s="1"/>
  <c r="O81" i="8"/>
  <c r="AQ81" i="8"/>
  <c r="BW84" i="5"/>
  <c r="O82" i="3"/>
  <c r="D84" i="7"/>
  <c r="BI84" i="5"/>
  <c r="S84" i="5"/>
  <c r="CM84" i="5"/>
  <c r="C83" i="8"/>
  <c r="DO84" i="5"/>
  <c r="AD82" i="3"/>
  <c r="C84" i="3"/>
  <c r="S81" i="8"/>
  <c r="BH84" i="5"/>
  <c r="CZ82" i="5"/>
  <c r="AI79" i="8"/>
  <c r="G81" i="8"/>
  <c r="CL84" i="5"/>
  <c r="F84" i="7"/>
  <c r="C85" i="6"/>
  <c r="AA83" i="8" l="1"/>
  <c r="I84" i="3"/>
  <c r="AA82" i="3"/>
  <c r="G83" i="8"/>
  <c r="S83" i="8"/>
  <c r="AJ84" i="3"/>
  <c r="Y81" i="8"/>
  <c r="X83" i="8"/>
  <c r="Y83" i="8" s="1"/>
  <c r="AI81" i="8"/>
  <c r="AD84" i="3"/>
  <c r="AQ83" i="8"/>
  <c r="L84" i="3"/>
  <c r="AG84" i="3"/>
  <c r="CZ84" i="5"/>
  <c r="O84" i="3"/>
  <c r="O83" i="8"/>
  <c r="AI83" i="8" l="1"/>
  <c r="AA84" i="3"/>
  <c r="DN74" i="5" l="1"/>
  <c r="AM73" i="8" s="1"/>
  <c r="DN70" i="5"/>
  <c r="AM69" i="8" s="1"/>
  <c r="DN59" i="5"/>
  <c r="AM58" i="8" s="1"/>
  <c r="DN72" i="5"/>
  <c r="AM71" i="8" s="1"/>
  <c r="DN71" i="5"/>
  <c r="AM70" i="8" s="1"/>
  <c r="DN75" i="5"/>
  <c r="AM74" i="8" s="1"/>
  <c r="DN73" i="5"/>
  <c r="AM72" i="8" s="1"/>
  <c r="AF73" i="5" l="1"/>
  <c r="CZ73" i="5"/>
  <c r="AF70" i="5"/>
  <c r="CZ70" i="5"/>
  <c r="AF74" i="5"/>
  <c r="AF72" i="5"/>
  <c r="O69" i="8" l="1"/>
  <c r="O73" i="8"/>
  <c r="O71" i="8"/>
  <c r="AI69" i="8"/>
  <c r="AI72" i="8"/>
  <c r="O72" i="8"/>
  <c r="AF75" i="5"/>
  <c r="CZ75" i="5"/>
  <c r="AF71" i="5"/>
  <c r="CZ71" i="5"/>
  <c r="BV75" i="5"/>
  <c r="BV71" i="5"/>
  <c r="CZ74" i="5"/>
  <c r="BV73" i="5"/>
  <c r="CZ72" i="5"/>
  <c r="BV72" i="5"/>
  <c r="AA70" i="8" l="1"/>
  <c r="AI70" i="8"/>
  <c r="AI71" i="8"/>
  <c r="AA72" i="8"/>
  <c r="AI74" i="8"/>
  <c r="AA74" i="8"/>
  <c r="AA71" i="8"/>
  <c r="O70" i="8"/>
  <c r="AI73" i="8"/>
  <c r="O74" i="8"/>
  <c r="BV59" i="5"/>
  <c r="AA58" i="8" s="1"/>
  <c r="BV74" i="5"/>
  <c r="BV70" i="5"/>
  <c r="AF59" i="5"/>
  <c r="CZ59" i="5"/>
  <c r="AI58" i="8" s="1"/>
  <c r="O58" i="8" l="1"/>
  <c r="AA73" i="8"/>
  <c r="AA69" i="8"/>
  <c r="R18" i="5" l="1"/>
  <c r="K17" i="8" l="1"/>
  <c r="D40" i="5" l="1"/>
  <c r="D44" i="5"/>
  <c r="D46" i="5"/>
  <c r="G45" i="8" s="1"/>
  <c r="G43" i="8" l="1"/>
  <c r="G39" i="8"/>
  <c r="AF67" i="5"/>
  <c r="CZ58" i="5"/>
  <c r="AI57" i="8" s="1"/>
  <c r="AF60" i="5"/>
  <c r="AF56" i="5"/>
  <c r="AF53" i="5"/>
  <c r="CZ69" i="5"/>
  <c r="BV69" i="5"/>
  <c r="CZ55" i="5"/>
  <c r="AI54" i="8" s="1"/>
  <c r="CZ56" i="5"/>
  <c r="AI55" i="8" s="1"/>
  <c r="CZ62" i="5"/>
  <c r="AI61" i="8" s="1"/>
  <c r="BV63" i="5"/>
  <c r="AA62" i="8" s="1"/>
  <c r="AF49" i="5"/>
  <c r="BV60" i="5"/>
  <c r="AA59" i="8" s="1"/>
  <c r="BV61" i="5"/>
  <c r="AA60" i="8" s="1"/>
  <c r="AF64" i="5"/>
  <c r="BV56" i="5"/>
  <c r="AA55" i="8" s="1"/>
  <c r="AF62" i="5"/>
  <c r="BV67" i="5"/>
  <c r="AA66" i="8" s="1"/>
  <c r="CZ60" i="5"/>
  <c r="AI59" i="8" s="1"/>
  <c r="BV52" i="5"/>
  <c r="AA51" i="8" s="1"/>
  <c r="BV66" i="5"/>
  <c r="AA65" i="8" s="1"/>
  <c r="AF69" i="5"/>
  <c r="BV58" i="5"/>
  <c r="AA57" i="8" s="1"/>
  <c r="AF58" i="5"/>
  <c r="BV64" i="5"/>
  <c r="AA63" i="8" s="1"/>
  <c r="AF55" i="5"/>
  <c r="CZ66" i="5"/>
  <c r="AI65" i="8" s="1"/>
  <c r="BV55" i="5"/>
  <c r="AA54" i="8" s="1"/>
  <c r="AF61" i="5"/>
  <c r="AF52" i="5"/>
  <c r="DN57" i="5"/>
  <c r="AM56" i="8" s="1"/>
  <c r="DN51" i="5"/>
  <c r="AM50" i="8" s="1"/>
  <c r="DN50" i="5"/>
  <c r="AM49" i="8" s="1"/>
  <c r="DN33" i="5"/>
  <c r="AM32" i="8" s="1"/>
  <c r="DN17" i="5"/>
  <c r="AM16" i="8" s="1"/>
  <c r="DN18" i="5"/>
  <c r="AM17" i="8" s="1"/>
  <c r="DN58" i="5"/>
  <c r="AM57" i="8" s="1"/>
  <c r="DN69" i="5"/>
  <c r="AM68" i="8" s="1"/>
  <c r="DN42" i="5"/>
  <c r="AM41" i="8" s="1"/>
  <c r="DN67" i="5"/>
  <c r="AM66" i="8" s="1"/>
  <c r="DN62" i="5"/>
  <c r="AM61" i="8" s="1"/>
  <c r="DN32" i="5"/>
  <c r="AM31" i="8" s="1"/>
  <c r="DN20" i="5"/>
  <c r="AM19" i="8" s="1"/>
  <c r="DN64" i="5"/>
  <c r="AM63" i="8" s="1"/>
  <c r="DN48" i="5"/>
  <c r="AM47" i="8" s="1"/>
  <c r="DN30" i="5"/>
  <c r="AM29" i="8" s="1"/>
  <c r="DN44" i="5"/>
  <c r="AM43" i="8" s="1"/>
  <c r="DN27" i="5"/>
  <c r="AM26" i="8" s="1"/>
  <c r="DN63" i="5"/>
  <c r="AM62" i="8" s="1"/>
  <c r="DN36" i="5"/>
  <c r="AM35" i="8" s="1"/>
  <c r="DN49" i="5"/>
  <c r="AM48" i="8" s="1"/>
  <c r="DN37" i="5"/>
  <c r="AM36" i="8" s="1"/>
  <c r="DN60" i="5"/>
  <c r="AM59" i="8" s="1"/>
  <c r="DN35" i="5"/>
  <c r="AM34" i="8" s="1"/>
  <c r="DN16" i="5"/>
  <c r="AM15" i="8" s="1"/>
  <c r="DN41" i="5"/>
  <c r="AM40" i="8" s="1"/>
  <c r="DN65" i="5"/>
  <c r="AM64" i="8" s="1"/>
  <c r="DN47" i="5"/>
  <c r="AM46" i="8" s="1"/>
  <c r="DN26" i="5"/>
  <c r="AM25" i="8" s="1"/>
  <c r="DN34" i="5"/>
  <c r="AM33" i="8" s="1"/>
  <c r="DN56" i="5"/>
  <c r="AM55" i="8" s="1"/>
  <c r="DN66" i="5"/>
  <c r="AM65" i="8" s="1"/>
  <c r="DN54" i="5"/>
  <c r="AM53" i="8" s="1"/>
  <c r="DN40" i="5"/>
  <c r="AM39" i="8" s="1"/>
  <c r="DN38" i="5"/>
  <c r="AM37" i="8" s="1"/>
  <c r="DN23" i="5"/>
  <c r="AM22" i="8" s="1"/>
  <c r="DO47" i="5"/>
  <c r="AD47" i="3" s="1"/>
  <c r="CZ53" i="5"/>
  <c r="AI52" i="8" s="1"/>
  <c r="CZ67" i="5"/>
  <c r="AI66" i="8" s="1"/>
  <c r="BV53" i="5"/>
  <c r="AA52" i="8" s="1"/>
  <c r="CZ52" i="5"/>
  <c r="AI51" i="8" s="1"/>
  <c r="CZ64" i="5"/>
  <c r="AI63" i="8" s="1"/>
  <c r="CZ61" i="5"/>
  <c r="AI60" i="8" s="1"/>
  <c r="O48" i="8" l="1"/>
  <c r="O60" i="8"/>
  <c r="O61" i="8"/>
  <c r="O68" i="8"/>
  <c r="O55" i="8"/>
  <c r="O51" i="8"/>
  <c r="O52" i="8"/>
  <c r="O63" i="8"/>
  <c r="O59" i="8"/>
  <c r="AI68" i="8"/>
  <c r="O54" i="8"/>
  <c r="O57" i="8"/>
  <c r="AA68" i="8"/>
  <c r="O66" i="8"/>
  <c r="CZ50" i="5"/>
  <c r="AI49" i="8" s="1"/>
  <c r="BV62" i="5"/>
  <c r="AA61" i="8" s="1"/>
  <c r="BV68" i="5"/>
  <c r="AA67" i="8" s="1"/>
  <c r="AF50" i="5"/>
  <c r="AF68" i="5"/>
  <c r="CZ49" i="5"/>
  <c r="AI48" i="8" s="1"/>
  <c r="BV23" i="5"/>
  <c r="AA22" i="8" s="1"/>
  <c r="BV46" i="5"/>
  <c r="AA45" i="8" s="1"/>
  <c r="AF47" i="5"/>
  <c r="CZ47" i="5"/>
  <c r="AI46" i="8" s="1"/>
  <c r="BV40" i="5"/>
  <c r="AA39" i="8" s="1"/>
  <c r="BV51" i="5"/>
  <c r="AA50" i="8" s="1"/>
  <c r="CZ68" i="5"/>
  <c r="AI67" i="8" s="1"/>
  <c r="BV19" i="5"/>
  <c r="AA18" i="8" s="1"/>
  <c r="AF51" i="5"/>
  <c r="DO57" i="5"/>
  <c r="AD57" i="3" s="1"/>
  <c r="DO17" i="5"/>
  <c r="AD17" i="3" s="1"/>
  <c r="DO23" i="5"/>
  <c r="AD23" i="3" s="1"/>
  <c r="DO65" i="5"/>
  <c r="AD65" i="3" s="1"/>
  <c r="DO51" i="5"/>
  <c r="AD51" i="3" s="1"/>
  <c r="DO63" i="5"/>
  <c r="AD63" i="3" s="1"/>
  <c r="DO56" i="5"/>
  <c r="AD56" i="3" s="1"/>
  <c r="O67" i="8" l="1"/>
  <c r="O49" i="8"/>
  <c r="O50" i="8"/>
  <c r="O46" i="8"/>
  <c r="DO38" i="5"/>
  <c r="AD38" i="3" s="1"/>
  <c r="DO44" i="5"/>
  <c r="AD44" i="3" s="1"/>
  <c r="DO27" i="5"/>
  <c r="AD27" i="3" s="1"/>
  <c r="DO20" i="5"/>
  <c r="AD20" i="3" s="1"/>
  <c r="DO16" i="5"/>
  <c r="AD16" i="3" s="1"/>
  <c r="DO40" i="5"/>
  <c r="AD40" i="3" s="1"/>
  <c r="DO66" i="5"/>
  <c r="AD66" i="3" s="1"/>
  <c r="DO64" i="5"/>
  <c r="AD64" i="3" s="1"/>
  <c r="DO67" i="5"/>
  <c r="AD67" i="3" s="1"/>
  <c r="DO41" i="5"/>
  <c r="AD41" i="3" s="1"/>
  <c r="DO37" i="5"/>
  <c r="AD37" i="3" s="1"/>
  <c r="DO32" i="5"/>
  <c r="AD32" i="3" s="1"/>
  <c r="DO26" i="5"/>
  <c r="AD26" i="3" s="1"/>
  <c r="DO60" i="5"/>
  <c r="AD60" i="3" s="1"/>
  <c r="DO50" i="5"/>
  <c r="AD50" i="3" s="1"/>
  <c r="DO34" i="5"/>
  <c r="AD34" i="3" s="1"/>
  <c r="DO36" i="5"/>
  <c r="AD36" i="3" s="1"/>
  <c r="DO54" i="5"/>
  <c r="AD54" i="3" s="1"/>
  <c r="DO48" i="5"/>
  <c r="AD48" i="3" s="1"/>
  <c r="DO42" i="5"/>
  <c r="AD42" i="3" s="1"/>
  <c r="DO49" i="5"/>
  <c r="AD49" i="3" s="1"/>
  <c r="DO30" i="5"/>
  <c r="AD30" i="3" s="1"/>
  <c r="DO35" i="5"/>
  <c r="AD35" i="3" s="1"/>
  <c r="DO18" i="5"/>
  <c r="AD18" i="3" s="1"/>
  <c r="DO33" i="5"/>
  <c r="AD33" i="3" s="1"/>
  <c r="CZ51" i="5"/>
  <c r="AI50" i="8" s="1"/>
  <c r="AF66" i="5"/>
  <c r="BV16" i="5"/>
  <c r="AA15" i="8" s="1"/>
  <c r="BV65" i="5"/>
  <c r="AA64" i="8" s="1"/>
  <c r="AF23" i="5"/>
  <c r="CZ23" i="5"/>
  <c r="AI22" i="8" s="1"/>
  <c r="O65" i="8" l="1"/>
  <c r="O22" i="8"/>
  <c r="DO71" i="5"/>
  <c r="AD71" i="3" s="1"/>
  <c r="DO59" i="5"/>
  <c r="AD59" i="3" s="1"/>
  <c r="DO75" i="5"/>
  <c r="AD75" i="3" s="1"/>
  <c r="AM75" i="3" s="1"/>
  <c r="AS75" i="3" s="1"/>
  <c r="DO74" i="5"/>
  <c r="AD74" i="3" s="1"/>
  <c r="AM74" i="3" s="1"/>
  <c r="AS74" i="3" s="1"/>
  <c r="DO72" i="5"/>
  <c r="AD72" i="3" s="1"/>
  <c r="DO58" i="5"/>
  <c r="AD58" i="3" s="1"/>
  <c r="DO70" i="5"/>
  <c r="AD70" i="3" s="1"/>
  <c r="DO73" i="5"/>
  <c r="AD73" i="3" s="1"/>
  <c r="D34" i="4" l="1"/>
  <c r="D41" i="4"/>
  <c r="D48" i="4"/>
  <c r="D44" i="4"/>
  <c r="D36" i="4"/>
  <c r="D33" i="4"/>
  <c r="D50" i="4"/>
  <c r="D43" i="4"/>
  <c r="D39" i="4"/>
  <c r="D38" i="4"/>
  <c r="C35" i="8" l="1"/>
  <c r="C37" i="8"/>
  <c r="C43" i="8"/>
  <c r="C38" i="8"/>
  <c r="C47" i="8"/>
  <c r="C42" i="8"/>
  <c r="C40" i="8"/>
  <c r="C49" i="8"/>
  <c r="C33" i="8"/>
  <c r="C32" i="8"/>
  <c r="D20" i="4"/>
  <c r="C19" i="8" l="1"/>
  <c r="CZ35" i="5" l="1"/>
  <c r="AI34" i="8" s="1"/>
  <c r="CZ16" i="5"/>
  <c r="AI15" i="8" s="1"/>
  <c r="AF63" i="5" l="1"/>
  <c r="CZ18" i="5"/>
  <c r="AI17" i="8" s="1"/>
  <c r="O62" i="8" l="1"/>
  <c r="AF42" i="5"/>
  <c r="O41" i="8" l="1"/>
  <c r="CZ17" i="5"/>
  <c r="AI16" i="8" s="1"/>
  <c r="CZ15" i="5"/>
  <c r="AI14" i="8" s="1"/>
  <c r="CZ65" i="5" l="1"/>
  <c r="AI64" i="8" s="1"/>
  <c r="CZ63" i="5"/>
  <c r="AI62" i="8" s="1"/>
  <c r="AF31" i="5" l="1"/>
  <c r="O30" i="8" l="1"/>
  <c r="AF25" i="5"/>
  <c r="O24" i="8" l="1"/>
  <c r="BV42" i="5"/>
  <c r="AA41" i="8" s="1"/>
  <c r="BV14" i="5"/>
  <c r="BV30" i="5"/>
  <c r="AA29" i="8" s="1"/>
  <c r="BV57" i="5"/>
  <c r="AA56" i="8" s="1"/>
  <c r="BV26" i="5"/>
  <c r="AA25" i="8" s="1"/>
  <c r="BV34" i="5"/>
  <c r="AA33" i="8" s="1"/>
  <c r="BV47" i="5"/>
  <c r="AA46" i="8" s="1"/>
  <c r="BV49" i="5"/>
  <c r="AA48" i="8" s="1"/>
  <c r="BV22" i="5"/>
  <c r="AA21" i="8" s="1"/>
  <c r="BV31" i="5"/>
  <c r="AA30" i="8" s="1"/>
  <c r="BV38" i="5"/>
  <c r="AA37" i="8" s="1"/>
  <c r="BV24" i="5"/>
  <c r="AA23" i="8" s="1"/>
  <c r="BV18" i="5"/>
  <c r="AA17" i="8" s="1"/>
  <c r="BV48" i="5"/>
  <c r="AA47" i="8" s="1"/>
  <c r="BV21" i="5"/>
  <c r="AA20" i="8" s="1"/>
  <c r="AA13" i="8" l="1"/>
  <c r="AF15" i="5" l="1"/>
  <c r="AF14" i="5"/>
  <c r="AF21" i="5"/>
  <c r="O13" i="8" l="1"/>
  <c r="O20" i="8"/>
  <c r="O14" i="8"/>
  <c r="CZ40" i="5"/>
  <c r="AI39" i="8" s="1"/>
  <c r="CZ30" i="5"/>
  <c r="AI29" i="8" s="1"/>
  <c r="CZ32" i="5"/>
  <c r="AI31" i="8" s="1"/>
  <c r="CZ57" i="5"/>
  <c r="AI56" i="8" s="1"/>
  <c r="CZ19" i="5"/>
  <c r="AI18" i="8" s="1"/>
  <c r="AF19" i="5" l="1"/>
  <c r="AF18" i="5"/>
  <c r="AF32" i="5"/>
  <c r="AF17" i="5"/>
  <c r="BV17" i="5"/>
  <c r="AA16" i="8" s="1"/>
  <c r="AF30" i="5"/>
  <c r="AF57" i="5"/>
  <c r="O16" i="8" l="1"/>
  <c r="O31" i="8"/>
  <c r="O17" i="8"/>
  <c r="O56" i="8"/>
  <c r="O18" i="8"/>
  <c r="O29" i="8"/>
  <c r="AF20" i="5"/>
  <c r="AF26" i="5"/>
  <c r="O25" i="8" l="1"/>
  <c r="O19" i="8"/>
  <c r="R31" i="5"/>
  <c r="K30" i="8" l="1"/>
  <c r="R77" i="5"/>
  <c r="R86" i="5" s="1"/>
  <c r="K77" i="8" l="1"/>
  <c r="S18" i="5"/>
  <c r="I18" i="3" l="1"/>
  <c r="S31" i="5" l="1"/>
  <c r="I31" i="3" l="1"/>
  <c r="S77" i="5"/>
  <c r="I77" i="3" l="1"/>
  <c r="CL45" i="5"/>
  <c r="CL40" i="5"/>
  <c r="CL31" i="5"/>
  <c r="CL20" i="5"/>
  <c r="CL44" i="5"/>
  <c r="CL33" i="5"/>
  <c r="CL34" i="5"/>
  <c r="CL42" i="5"/>
  <c r="CL22" i="5"/>
  <c r="CL46" i="5"/>
  <c r="CL21" i="5"/>
  <c r="CL36" i="5"/>
  <c r="CL39" i="5"/>
  <c r="CL24" i="5"/>
  <c r="CL41" i="5"/>
  <c r="CL54" i="5"/>
  <c r="CL43" i="5"/>
  <c r="CL25" i="5"/>
  <c r="CL38" i="5"/>
  <c r="CL48" i="5"/>
  <c r="CL37" i="5"/>
  <c r="CL35" i="5"/>
  <c r="CR54" i="5" l="1"/>
  <c r="AE53" i="8"/>
  <c r="AG53" i="8" s="1"/>
  <c r="CR31" i="5"/>
  <c r="AE30" i="8"/>
  <c r="AG30" i="8" s="1"/>
  <c r="CR22" i="5"/>
  <c r="AE21" i="8"/>
  <c r="AG21" i="8" s="1"/>
  <c r="CR45" i="5"/>
  <c r="AE44" i="8"/>
  <c r="AG44" i="8" s="1"/>
  <c r="CR48" i="5"/>
  <c r="AE47" i="8"/>
  <c r="AG47" i="8" s="1"/>
  <c r="CR41" i="5"/>
  <c r="AE40" i="8"/>
  <c r="AG40" i="8" s="1"/>
  <c r="CR36" i="5"/>
  <c r="AE35" i="8"/>
  <c r="AG35" i="8" s="1"/>
  <c r="CR21" i="5"/>
  <c r="AE20" i="8"/>
  <c r="AG20" i="8" s="1"/>
  <c r="CR44" i="5"/>
  <c r="AE43" i="8"/>
  <c r="AG43" i="8" s="1"/>
  <c r="CR40" i="5"/>
  <c r="AE39" i="8"/>
  <c r="AG39" i="8" s="1"/>
  <c r="CR35" i="5"/>
  <c r="AE34" i="8"/>
  <c r="AG34" i="8" s="1"/>
  <c r="CR42" i="5"/>
  <c r="AE41" i="8"/>
  <c r="AG41" i="8" s="1"/>
  <c r="CR39" i="5"/>
  <c r="AE38" i="8"/>
  <c r="AG38" i="8" s="1"/>
  <c r="CR37" i="5"/>
  <c r="AE36" i="8"/>
  <c r="AG36" i="8" s="1"/>
  <c r="CR43" i="5"/>
  <c r="AE42" i="8"/>
  <c r="AG42" i="8" s="1"/>
  <c r="CR24" i="5"/>
  <c r="AE23" i="8"/>
  <c r="AG23" i="8" s="1"/>
  <c r="CR20" i="5"/>
  <c r="AE19" i="8"/>
  <c r="AG19" i="8" s="1"/>
  <c r="CR38" i="5"/>
  <c r="AE37" i="8"/>
  <c r="AG37" i="8" s="1"/>
  <c r="CR25" i="5"/>
  <c r="AE24" i="8"/>
  <c r="AG24" i="8" s="1"/>
  <c r="CR46" i="5"/>
  <c r="AE45" i="8"/>
  <c r="AG45" i="8" s="1"/>
  <c r="CR34" i="5"/>
  <c r="AE33" i="8"/>
  <c r="AG33" i="8" s="1"/>
  <c r="CR33" i="5"/>
  <c r="AE32" i="8"/>
  <c r="AG32" i="8" s="1"/>
  <c r="CM22" i="5"/>
  <c r="CM35" i="5"/>
  <c r="CM48" i="5"/>
  <c r="CM38" i="5"/>
  <c r="CM21" i="5"/>
  <c r="CM42" i="5"/>
  <c r="CM45" i="5"/>
  <c r="CM20" i="5"/>
  <c r="CM24" i="5"/>
  <c r="CM36" i="5"/>
  <c r="CM44" i="5"/>
  <c r="CM31" i="5"/>
  <c r="CM43" i="5"/>
  <c r="CM34" i="5"/>
  <c r="CM33" i="5"/>
  <c r="CM37" i="5"/>
  <c r="CM54" i="5"/>
  <c r="CM39" i="5"/>
  <c r="CM40" i="5"/>
  <c r="CM25" i="5"/>
  <c r="CM41" i="5"/>
  <c r="CM46" i="5"/>
  <c r="CS24" i="5" l="1"/>
  <c r="X24" i="3"/>
  <c r="Z24" i="3" s="1"/>
  <c r="CS35" i="5"/>
  <c r="X35" i="3"/>
  <c r="Z35" i="3" s="1"/>
  <c r="CS20" i="5"/>
  <c r="X20" i="3"/>
  <c r="Z20" i="3" s="1"/>
  <c r="CS22" i="5"/>
  <c r="X22" i="3"/>
  <c r="Z22" i="3" s="1"/>
  <c r="CS48" i="5"/>
  <c r="X48" i="3"/>
  <c r="Z48" i="3" s="1"/>
  <c r="CS40" i="5"/>
  <c r="X40" i="3"/>
  <c r="Z40" i="3" s="1"/>
  <c r="CS39" i="5"/>
  <c r="X39" i="3"/>
  <c r="Z39" i="3" s="1"/>
  <c r="CS54" i="5"/>
  <c r="X54" i="3"/>
  <c r="Z54" i="3" s="1"/>
  <c r="CS31" i="5"/>
  <c r="X31" i="3"/>
  <c r="Z31" i="3" s="1"/>
  <c r="CS42" i="5"/>
  <c r="X42" i="3"/>
  <c r="Z42" i="3" s="1"/>
  <c r="CS25" i="5"/>
  <c r="X25" i="3"/>
  <c r="Z25" i="3" s="1"/>
  <c r="CS45" i="5"/>
  <c r="X45" i="3"/>
  <c r="Z45" i="3" s="1"/>
  <c r="CS37" i="5"/>
  <c r="X37" i="3"/>
  <c r="Z37" i="3" s="1"/>
  <c r="CS44" i="5"/>
  <c r="X44" i="3"/>
  <c r="Z44" i="3" s="1"/>
  <c r="CS21" i="5"/>
  <c r="X21" i="3"/>
  <c r="Z21" i="3" s="1"/>
  <c r="CS34" i="5"/>
  <c r="X34" i="3"/>
  <c r="Z34" i="3" s="1"/>
  <c r="CS43" i="5"/>
  <c r="X43" i="3"/>
  <c r="Z43" i="3" s="1"/>
  <c r="CS46" i="5"/>
  <c r="X46" i="3"/>
  <c r="Z46" i="3" s="1"/>
  <c r="CS41" i="5"/>
  <c r="X41" i="3"/>
  <c r="Z41" i="3" s="1"/>
  <c r="CS33" i="5"/>
  <c r="X33" i="3"/>
  <c r="Z33" i="3" s="1"/>
  <c r="CS36" i="5"/>
  <c r="X36" i="3"/>
  <c r="Z36" i="3" s="1"/>
  <c r="CS38" i="5"/>
  <c r="X38" i="3"/>
  <c r="Z38" i="3" s="1"/>
  <c r="CL18" i="5"/>
  <c r="CR18" i="5" l="1"/>
  <c r="CR77" i="5" s="1"/>
  <c r="CL77" i="5"/>
  <c r="AE17" i="8"/>
  <c r="CM18" i="5"/>
  <c r="AT39" i="5"/>
  <c r="AT31" i="5"/>
  <c r="AT28" i="5"/>
  <c r="AT36" i="5"/>
  <c r="S35" i="8" l="1"/>
  <c r="S27" i="8"/>
  <c r="AE77" i="8"/>
  <c r="AG17" i="8"/>
  <c r="AG77" i="8" s="1"/>
  <c r="S38" i="8"/>
  <c r="S30" i="8"/>
  <c r="CS18" i="5"/>
  <c r="CS77" i="5" s="1"/>
  <c r="CM77" i="5"/>
  <c r="X18" i="3"/>
  <c r="AT41" i="5"/>
  <c r="AT40" i="5"/>
  <c r="AT18" i="5"/>
  <c r="AT22" i="5"/>
  <c r="AT34" i="5"/>
  <c r="AT14" i="5"/>
  <c r="AT29" i="5"/>
  <c r="AT35" i="5"/>
  <c r="AT54" i="5"/>
  <c r="AT38" i="5"/>
  <c r="AT33" i="5"/>
  <c r="AT45" i="5"/>
  <c r="AT20" i="5"/>
  <c r="AT48" i="5"/>
  <c r="AT15" i="5"/>
  <c r="AT21" i="5"/>
  <c r="AT44" i="5"/>
  <c r="AT42" i="5"/>
  <c r="AT25" i="5"/>
  <c r="AT43" i="5"/>
  <c r="AT37" i="5"/>
  <c r="AT46" i="5"/>
  <c r="AU44" i="5"/>
  <c r="AU42" i="5"/>
  <c r="AU29" i="5"/>
  <c r="AU38" i="5"/>
  <c r="AU36" i="5"/>
  <c r="AU33" i="5"/>
  <c r="AU39" i="5"/>
  <c r="AU41" i="5"/>
  <c r="AU37" i="5"/>
  <c r="AU31" i="5"/>
  <c r="AU20" i="5"/>
  <c r="AU48" i="5"/>
  <c r="AU45" i="5"/>
  <c r="AU35" i="5"/>
  <c r="AU54" i="5"/>
  <c r="AU21" i="5"/>
  <c r="AU40" i="5"/>
  <c r="AU46" i="5"/>
  <c r="AU22" i="5"/>
  <c r="AU43" i="5"/>
  <c r="AU34" i="5"/>
  <c r="O48" i="3" l="1"/>
  <c r="O22" i="3"/>
  <c r="S41" i="8"/>
  <c r="O31" i="3"/>
  <c r="O33" i="3"/>
  <c r="O44" i="3"/>
  <c r="S43" i="8"/>
  <c r="S32" i="8"/>
  <c r="S28" i="8"/>
  <c r="O43" i="3"/>
  <c r="S24" i="8"/>
  <c r="S33" i="8"/>
  <c r="O20" i="3"/>
  <c r="S44" i="8"/>
  <c r="O35" i="3"/>
  <c r="O36" i="3"/>
  <c r="S45" i="8"/>
  <c r="S20" i="8"/>
  <c r="S37" i="8"/>
  <c r="S17" i="8"/>
  <c r="O39" i="3"/>
  <c r="S19" i="8"/>
  <c r="O54" i="3"/>
  <c r="O42" i="3"/>
  <c r="S21" i="8"/>
  <c r="O45" i="3"/>
  <c r="O37" i="3"/>
  <c r="O38" i="3"/>
  <c r="S36" i="8"/>
  <c r="S14" i="8"/>
  <c r="S53" i="8"/>
  <c r="S13" i="8"/>
  <c r="S39" i="8"/>
  <c r="O46" i="3"/>
  <c r="O40" i="3"/>
  <c r="O34" i="3"/>
  <c r="O21" i="3"/>
  <c r="O41" i="3"/>
  <c r="O29" i="3"/>
  <c r="S42" i="8"/>
  <c r="S47" i="8"/>
  <c r="S34" i="8"/>
  <c r="S40" i="8"/>
  <c r="X77" i="3"/>
  <c r="Z18" i="3"/>
  <c r="Z77" i="3" s="1"/>
  <c r="AT24" i="5"/>
  <c r="AT77" i="5" s="1"/>
  <c r="AU18" i="5"/>
  <c r="O18" i="3" l="1"/>
  <c r="S23" i="8"/>
  <c r="S77" i="8" l="1"/>
  <c r="AU24" i="5"/>
  <c r="AU25" i="5"/>
  <c r="AU28" i="5"/>
  <c r="AU15" i="5"/>
  <c r="O24" i="3" l="1"/>
  <c r="O28" i="3"/>
  <c r="O15" i="3"/>
  <c r="O25" i="3"/>
  <c r="AU14" i="5" l="1"/>
  <c r="AU77" i="5" l="1"/>
  <c r="O14" i="3"/>
  <c r="O77" i="3" s="1"/>
  <c r="BH19" i="5" l="1"/>
  <c r="W18" i="8" s="1"/>
  <c r="BH28" i="5" l="1"/>
  <c r="W27" i="8" s="1"/>
  <c r="BH29" i="5" l="1"/>
  <c r="W28" i="8" s="1"/>
  <c r="BH45" i="5"/>
  <c r="W44" i="8" s="1"/>
  <c r="BH38" i="5"/>
  <c r="W37" i="8" s="1"/>
  <c r="BH34" i="5"/>
  <c r="W33" i="8" s="1"/>
  <c r="BH46" i="5"/>
  <c r="W45" i="8" s="1"/>
  <c r="BH43" i="5"/>
  <c r="W42" i="8" s="1"/>
  <c r="BH25" i="5" l="1"/>
  <c r="W24" i="8" s="1"/>
  <c r="BH24" i="5"/>
  <c r="W23" i="8" s="1"/>
  <c r="BH33" i="5"/>
  <c r="W32" i="8" s="1"/>
  <c r="BH41" i="5"/>
  <c r="W40" i="8" s="1"/>
  <c r="BH42" i="5"/>
  <c r="W41" i="8" s="1"/>
  <c r="BH54" i="5"/>
  <c r="W53" i="8" s="1"/>
  <c r="BH35" i="5"/>
  <c r="W34" i="8" s="1"/>
  <c r="BH44" i="5"/>
  <c r="W43" i="8" s="1"/>
  <c r="BH20" i="5"/>
  <c r="W19" i="8" s="1"/>
  <c r="BH40" i="5"/>
  <c r="W39" i="8" s="1"/>
  <c r="BH22" i="5"/>
  <c r="W21" i="8" s="1"/>
  <c r="BH21" i="5"/>
  <c r="W20" i="8" s="1"/>
  <c r="BH39" i="5"/>
  <c r="W38" i="8" s="1"/>
  <c r="BH36" i="5"/>
  <c r="W35" i="8" s="1"/>
  <c r="BH48" i="5"/>
  <c r="W47" i="8" s="1"/>
  <c r="BH31" i="5"/>
  <c r="W30" i="8" s="1"/>
  <c r="BH18" i="5"/>
  <c r="BH37" i="5"/>
  <c r="W36" i="8" s="1"/>
  <c r="BH77" i="5" l="1"/>
  <c r="W17" i="8"/>
  <c r="W77" i="8" l="1"/>
  <c r="BI39" i="5" l="1"/>
  <c r="R39" i="3" s="1"/>
  <c r="BI62" i="5"/>
  <c r="R62" i="3" s="1"/>
  <c r="BI45" i="5"/>
  <c r="R45" i="3" s="1"/>
  <c r="BI69" i="5"/>
  <c r="BI27" i="5"/>
  <c r="R27" i="3" s="1"/>
  <c r="BI37" i="5"/>
  <c r="R37" i="3" s="1"/>
  <c r="BI66" i="5"/>
  <c r="R66" i="3" s="1"/>
  <c r="BI36" i="5"/>
  <c r="R36" i="3" s="1"/>
  <c r="BI16" i="5"/>
  <c r="R16" i="3" s="1"/>
  <c r="BI60" i="5"/>
  <c r="R60" i="3" s="1"/>
  <c r="BI44" i="5"/>
  <c r="R44" i="3" s="1"/>
  <c r="BI40" i="5"/>
  <c r="R40" i="3" s="1"/>
  <c r="BI18" i="5"/>
  <c r="BI65" i="5"/>
  <c r="R65" i="3" s="1"/>
  <c r="BI42" i="5"/>
  <c r="R42" i="3" s="1"/>
  <c r="BI23" i="5"/>
  <c r="R23" i="3" s="1"/>
  <c r="BI43" i="5"/>
  <c r="R43" i="3" s="1"/>
  <c r="BI26" i="5"/>
  <c r="R26" i="3" s="1"/>
  <c r="BI57" i="5"/>
  <c r="R57" i="3" s="1"/>
  <c r="BI48" i="5"/>
  <c r="R48" i="3" s="1"/>
  <c r="BI32" i="5"/>
  <c r="R32" i="3" s="1"/>
  <c r="BI61" i="5"/>
  <c r="R61" i="3" s="1"/>
  <c r="BI15" i="5"/>
  <c r="R15" i="3" s="1"/>
  <c r="BI25" i="5"/>
  <c r="R25" i="3" s="1"/>
  <c r="BI68" i="5"/>
  <c r="R68" i="3" s="1"/>
  <c r="BI20" i="5"/>
  <c r="R20" i="3" s="1"/>
  <c r="BI38" i="5"/>
  <c r="R38" i="3" s="1"/>
  <c r="BI22" i="5"/>
  <c r="R22" i="3" s="1"/>
  <c r="BI31" i="5"/>
  <c r="R31" i="3" s="1"/>
  <c r="BI24" i="5"/>
  <c r="R24" i="3" s="1"/>
  <c r="BI46" i="5"/>
  <c r="R46" i="3" s="1"/>
  <c r="BI33" i="5"/>
  <c r="R33" i="3" s="1"/>
  <c r="BI30" i="5"/>
  <c r="R30" i="3" s="1"/>
  <c r="BI63" i="5"/>
  <c r="R63" i="3" s="1"/>
  <c r="BI67" i="5"/>
  <c r="R67" i="3" s="1"/>
  <c r="BI50" i="5"/>
  <c r="R50" i="3" s="1"/>
  <c r="R69" i="3" l="1"/>
  <c r="R18" i="3"/>
  <c r="BI17" i="5"/>
  <c r="R17" i="3" s="1"/>
  <c r="BI28" i="5"/>
  <c r="R28" i="3" s="1"/>
  <c r="BI53" i="5"/>
  <c r="R53" i="3" s="1"/>
  <c r="BI14" i="5"/>
  <c r="R14" i="3" s="1"/>
  <c r="BI51" i="5"/>
  <c r="R51" i="3" s="1"/>
  <c r="BI54" i="5"/>
  <c r="R54" i="3" s="1"/>
  <c r="BI52" i="5"/>
  <c r="R52" i="3" s="1"/>
  <c r="BI19" i="5"/>
  <c r="R19" i="3" s="1"/>
  <c r="BI72" i="5"/>
  <c r="BI74" i="5"/>
  <c r="BI56" i="5"/>
  <c r="R56" i="3" s="1"/>
  <c r="BI73" i="5"/>
  <c r="BI29" i="5"/>
  <c r="R29" i="3" s="1"/>
  <c r="BI75" i="5"/>
  <c r="BI41" i="5"/>
  <c r="R41" i="3" s="1"/>
  <c r="BI21" i="5"/>
  <c r="R21" i="3" s="1"/>
  <c r="BI71" i="5"/>
  <c r="BI49" i="5"/>
  <c r="R49" i="3" s="1"/>
  <c r="BI70" i="5"/>
  <c r="R73" i="3" l="1"/>
  <c r="R72" i="3"/>
  <c r="R70" i="3"/>
  <c r="R71" i="3"/>
  <c r="BI47" i="5"/>
  <c r="R47" i="3" s="1"/>
  <c r="BI64" i="5"/>
  <c r="R64" i="3" s="1"/>
  <c r="BI35" i="5"/>
  <c r="R35" i="3" s="1"/>
  <c r="BI34" i="5"/>
  <c r="R34" i="3" s="1"/>
  <c r="BI55" i="5"/>
  <c r="R55" i="3" s="1"/>
  <c r="R77" i="3" l="1"/>
  <c r="BI77" i="5"/>
  <c r="K14" i="3"/>
  <c r="DN55" i="5" l="1"/>
  <c r="AM54" i="8" s="1"/>
  <c r="DO55" i="5"/>
  <c r="AD55" i="3" s="1"/>
  <c r="DO62" i="5" l="1"/>
  <c r="AD62" i="3" s="1"/>
  <c r="DO69" i="5" l="1"/>
  <c r="AD69" i="3" s="1"/>
  <c r="DO24" i="5" l="1"/>
  <c r="AD24" i="3" s="1"/>
  <c r="DO52" i="5"/>
  <c r="AD52" i="3" s="1"/>
  <c r="DN39" i="5"/>
  <c r="AM38" i="8" s="1"/>
  <c r="DO22" i="5"/>
  <c r="AD22" i="3" s="1"/>
  <c r="DN45" i="5"/>
  <c r="AM44" i="8" s="1"/>
  <c r="DN52" i="5"/>
  <c r="AM51" i="8" s="1"/>
  <c r="DN24" i="5"/>
  <c r="AM23" i="8" s="1"/>
  <c r="DN46" i="5"/>
  <c r="AM45" i="8" s="1"/>
  <c r="DO31" i="5"/>
  <c r="AD31" i="3" s="1"/>
  <c r="DN25" i="5"/>
  <c r="AM24" i="8" s="1"/>
  <c r="DO19" i="5"/>
  <c r="AD19" i="3" s="1"/>
  <c r="DO15" i="5"/>
  <c r="AD15" i="3" s="1"/>
  <c r="DN15" i="5"/>
  <c r="AM14" i="8" s="1"/>
  <c r="DN14" i="5"/>
  <c r="DO25" i="5"/>
  <c r="AD25" i="3" s="1"/>
  <c r="DO14" i="5"/>
  <c r="DO29" i="5"/>
  <c r="AD29" i="3" s="1"/>
  <c r="DN22" i="5"/>
  <c r="AM21" i="8" s="1"/>
  <c r="DN19" i="5"/>
  <c r="AM18" i="8" s="1"/>
  <c r="DO45" i="5"/>
  <c r="AD45" i="3" s="1"/>
  <c r="DO43" i="5"/>
  <c r="AD43" i="3" s="1"/>
  <c r="DN29" i="5"/>
  <c r="AM28" i="8" s="1"/>
  <c r="DN31" i="5"/>
  <c r="AM30" i="8" s="1"/>
  <c r="DO39" i="5"/>
  <c r="AD39" i="3" s="1"/>
  <c r="DN28" i="5"/>
  <c r="AM27" i="8" s="1"/>
  <c r="DO21" i="5"/>
  <c r="AD21" i="3" s="1"/>
  <c r="DO46" i="5"/>
  <c r="AD46" i="3" s="1"/>
  <c r="DN21" i="5"/>
  <c r="AM20" i="8" s="1"/>
  <c r="DN43" i="5"/>
  <c r="AM42" i="8" s="1"/>
  <c r="DO28" i="5"/>
  <c r="AD28" i="3" s="1"/>
  <c r="AD14" i="3" l="1"/>
  <c r="DO77" i="5"/>
  <c r="DN77" i="5"/>
  <c r="AD77" i="3"/>
  <c r="AM13" i="8"/>
  <c r="AM77" i="8" s="1"/>
  <c r="E48" i="4" l="1"/>
  <c r="C48" i="3" l="1"/>
  <c r="E38" i="4"/>
  <c r="E34" i="4"/>
  <c r="E37" i="4"/>
  <c r="E43" i="4"/>
  <c r="E44" i="4"/>
  <c r="E36" i="4"/>
  <c r="E42" i="4"/>
  <c r="E35" i="4"/>
  <c r="E50" i="4"/>
  <c r="E39" i="4"/>
  <c r="E41" i="4"/>
  <c r="E33" i="4"/>
  <c r="C34" i="3" l="1"/>
  <c r="C43" i="3"/>
  <c r="C37" i="3"/>
  <c r="C38" i="3"/>
  <c r="C50" i="3"/>
  <c r="C35" i="3"/>
  <c r="C33" i="3"/>
  <c r="C36" i="3"/>
  <c r="C39" i="3"/>
  <c r="C42" i="3"/>
  <c r="C41" i="3"/>
  <c r="C44" i="3"/>
  <c r="E49" i="4"/>
  <c r="C49" i="3" l="1"/>
  <c r="CZ22" i="5" l="1"/>
  <c r="AI21" i="8" s="1"/>
  <c r="CZ20" i="5"/>
  <c r="AI19" i="8" s="1"/>
  <c r="CZ14" i="5"/>
  <c r="CZ28" i="5"/>
  <c r="AI27" i="8" s="1"/>
  <c r="CZ29" i="5"/>
  <c r="AI28" i="8" s="1"/>
  <c r="AI13" i="8" l="1"/>
  <c r="CZ42" i="5" l="1"/>
  <c r="AI41" i="8" s="1"/>
  <c r="CZ21" i="5"/>
  <c r="CZ24" i="5"/>
  <c r="AI23" i="8" s="1"/>
  <c r="CZ46" i="5"/>
  <c r="AI45" i="8" s="1"/>
  <c r="CZ34" i="5"/>
  <c r="AI33" i="8" s="1"/>
  <c r="CZ31" i="5"/>
  <c r="AI30" i="8" s="1"/>
  <c r="CZ41" i="5"/>
  <c r="AI40" i="8" s="1"/>
  <c r="CZ45" i="5"/>
  <c r="AI44" i="8" s="1"/>
  <c r="CZ39" i="5"/>
  <c r="AI38" i="8" s="1"/>
  <c r="CZ43" i="5"/>
  <c r="AI42" i="8" s="1"/>
  <c r="CZ26" i="5"/>
  <c r="AI25" i="8" s="1"/>
  <c r="CZ38" i="5"/>
  <c r="AI37" i="8" s="1"/>
  <c r="CZ48" i="5"/>
  <c r="AI47" i="8" s="1"/>
  <c r="CZ37" i="5"/>
  <c r="AI36" i="8" s="1"/>
  <c r="CZ25" i="5"/>
  <c r="AI24" i="8" s="1"/>
  <c r="CZ44" i="5"/>
  <c r="AI43" i="8" s="1"/>
  <c r="CZ54" i="5"/>
  <c r="AI53" i="8" s="1"/>
  <c r="CZ27" i="5"/>
  <c r="AI26" i="8" s="1"/>
  <c r="CZ36" i="5"/>
  <c r="AI35" i="8" s="1"/>
  <c r="CZ33" i="5"/>
  <c r="AI32" i="8" s="1"/>
  <c r="AI20" i="8" l="1"/>
  <c r="CZ77" i="5"/>
  <c r="BV33" i="5"/>
  <c r="AA32" i="8" s="1"/>
  <c r="BV43" i="5"/>
  <c r="AA42" i="8" s="1"/>
  <c r="BV15" i="5"/>
  <c r="BV28" i="5"/>
  <c r="AA27" i="8" s="1"/>
  <c r="BV45" i="5"/>
  <c r="AA44" i="8" s="1"/>
  <c r="BV36" i="5"/>
  <c r="AA35" i="8" s="1"/>
  <c r="BV32" i="5"/>
  <c r="AA31" i="8" s="1"/>
  <c r="BV20" i="5"/>
  <c r="AA19" i="8" s="1"/>
  <c r="BV35" i="5"/>
  <c r="AA34" i="8" s="1"/>
  <c r="BV54" i="5"/>
  <c r="AA53" i="8" s="1"/>
  <c r="BV44" i="5"/>
  <c r="AA43" i="8" s="1"/>
  <c r="BV29" i="5"/>
  <c r="AA28" i="8" s="1"/>
  <c r="BV37" i="5"/>
  <c r="AA36" i="8" s="1"/>
  <c r="BV27" i="5"/>
  <c r="AA26" i="8" s="1"/>
  <c r="BV39" i="5"/>
  <c r="AA38" i="8" s="1"/>
  <c r="BV41" i="5"/>
  <c r="AA40" i="8" s="1"/>
  <c r="BV25" i="5"/>
  <c r="AA24" i="8" s="1"/>
  <c r="BV50" i="5"/>
  <c r="AA49" i="8" s="1"/>
  <c r="AA14" i="8" l="1"/>
  <c r="BV77" i="5"/>
  <c r="AI77" i="8"/>
  <c r="AF27" i="5"/>
  <c r="AF16" i="5"/>
  <c r="AF65" i="5"/>
  <c r="D42" i="4"/>
  <c r="D37" i="4"/>
  <c r="D35" i="4"/>
  <c r="O26" i="8" l="1"/>
  <c r="O64" i="8"/>
  <c r="AA77" i="8"/>
  <c r="O15" i="8"/>
  <c r="C34" i="8"/>
  <c r="C36" i="8"/>
  <c r="C41" i="8"/>
  <c r="AF37" i="5"/>
  <c r="AF41" i="5"/>
  <c r="AF34" i="5"/>
  <c r="AF36" i="5"/>
  <c r="AF44" i="5"/>
  <c r="AF22" i="5"/>
  <c r="AF54" i="5"/>
  <c r="AF24" i="5"/>
  <c r="AF48" i="5"/>
  <c r="AF29" i="5"/>
  <c r="AF46" i="5"/>
  <c r="AF39" i="5"/>
  <c r="AF33" i="5"/>
  <c r="AF28" i="5"/>
  <c r="AF43" i="5"/>
  <c r="AF38" i="5"/>
  <c r="AF35" i="5"/>
  <c r="AF45" i="5"/>
  <c r="AF40" i="5"/>
  <c r="O32" i="8" l="1"/>
  <c r="O36" i="8"/>
  <c r="O44" i="8"/>
  <c r="O38" i="8"/>
  <c r="O21" i="8"/>
  <c r="AF77" i="5"/>
  <c r="O37" i="8"/>
  <c r="O27" i="8"/>
  <c r="O40" i="8"/>
  <c r="O39" i="8"/>
  <c r="O53" i="8"/>
  <c r="O34" i="8"/>
  <c r="O45" i="8"/>
  <c r="O43" i="8"/>
  <c r="O35" i="8"/>
  <c r="O42" i="8"/>
  <c r="O47" i="8"/>
  <c r="O33" i="8"/>
  <c r="O28" i="8"/>
  <c r="O23" i="8"/>
  <c r="O77" i="8" l="1"/>
  <c r="D49" i="4"/>
  <c r="D77" i="4" s="1"/>
  <c r="BW34" i="5"/>
  <c r="U34" i="3" s="1"/>
  <c r="BW32" i="5"/>
  <c r="U32" i="3" s="1"/>
  <c r="BW61" i="5"/>
  <c r="U61" i="3" s="1"/>
  <c r="BW67" i="5"/>
  <c r="U67" i="3" s="1"/>
  <c r="BW72" i="5"/>
  <c r="BW70" i="5"/>
  <c r="BW45" i="5"/>
  <c r="U45" i="3" s="1"/>
  <c r="BW47" i="5"/>
  <c r="U47" i="3" s="1"/>
  <c r="BW68" i="5"/>
  <c r="U68" i="3" s="1"/>
  <c r="BW60" i="5"/>
  <c r="U60" i="3" s="1"/>
  <c r="BW18" i="5"/>
  <c r="U18" i="3" s="1"/>
  <c r="BW14" i="5"/>
  <c r="BW51" i="5"/>
  <c r="U51" i="3" s="1"/>
  <c r="BW15" i="5"/>
  <c r="U15" i="3" s="1"/>
  <c r="BW74" i="5"/>
  <c r="BW31" i="5"/>
  <c r="U31" i="3" s="1"/>
  <c r="BW30" i="5"/>
  <c r="U30" i="3" s="1"/>
  <c r="BW52" i="5"/>
  <c r="U52" i="3" s="1"/>
  <c r="BW17" i="5"/>
  <c r="U17" i="3" s="1"/>
  <c r="BW58" i="5"/>
  <c r="U58" i="3" s="1"/>
  <c r="BW75" i="5"/>
  <c r="BW29" i="5"/>
  <c r="U29" i="3" s="1"/>
  <c r="BW23" i="5"/>
  <c r="U23" i="3" s="1"/>
  <c r="BW63" i="5"/>
  <c r="U63" i="3" s="1"/>
  <c r="BW54" i="5"/>
  <c r="U54" i="3" s="1"/>
  <c r="BW57" i="5"/>
  <c r="U57" i="3" s="1"/>
  <c r="BW25" i="5"/>
  <c r="U25" i="3" s="1"/>
  <c r="BW28" i="5"/>
  <c r="U28" i="3" s="1"/>
  <c r="BW53" i="5"/>
  <c r="U53" i="3" s="1"/>
  <c r="BW55" i="5"/>
  <c r="U55" i="3" s="1"/>
  <c r="BW22" i="5"/>
  <c r="U22" i="3" s="1"/>
  <c r="BW27" i="5"/>
  <c r="U27" i="3" s="1"/>
  <c r="BW56" i="5"/>
  <c r="U56" i="3" s="1"/>
  <c r="BW38" i="5"/>
  <c r="U38" i="3" s="1"/>
  <c r="BW35" i="5"/>
  <c r="U35" i="3" s="1"/>
  <c r="BW33" i="5"/>
  <c r="U33" i="3" s="1"/>
  <c r="BW59" i="5"/>
  <c r="U59" i="3" s="1"/>
  <c r="BW62" i="5"/>
  <c r="U62" i="3" s="1"/>
  <c r="BW36" i="5"/>
  <c r="U36" i="3" s="1"/>
  <c r="BW73" i="5"/>
  <c r="BW65" i="5"/>
  <c r="U65" i="3" s="1"/>
  <c r="BW24" i="5"/>
  <c r="U24" i="3" s="1"/>
  <c r="BW64" i="5"/>
  <c r="U64" i="3" s="1"/>
  <c r="BW39" i="5"/>
  <c r="U39" i="3" s="1"/>
  <c r="BW66" i="5"/>
  <c r="U66" i="3" s="1"/>
  <c r="BW71" i="5"/>
  <c r="BW19" i="5"/>
  <c r="U19" i="3" s="1"/>
  <c r="BW49" i="5"/>
  <c r="U49" i="3" s="1"/>
  <c r="BW21" i="5"/>
  <c r="U21" i="3" s="1"/>
  <c r="BW26" i="5"/>
  <c r="U26" i="3" s="1"/>
  <c r="BW50" i="5"/>
  <c r="U50" i="3" s="1"/>
  <c r="BW46" i="5"/>
  <c r="U46" i="3" s="1"/>
  <c r="BW69" i="5"/>
  <c r="BW16" i="5"/>
  <c r="U16" i="3" s="1"/>
  <c r="U70" i="3" l="1"/>
  <c r="U14" i="3"/>
  <c r="U72" i="3"/>
  <c r="U69" i="3"/>
  <c r="U71" i="3"/>
  <c r="U73" i="3"/>
  <c r="C48" i="8"/>
  <c r="C77" i="8" s="1"/>
  <c r="BW20" i="5"/>
  <c r="U20" i="3" s="1"/>
  <c r="BW48" i="5"/>
  <c r="U48" i="3" s="1"/>
  <c r="BW43" i="5"/>
  <c r="U43" i="3" s="1"/>
  <c r="BW41" i="5"/>
  <c r="U41" i="3" s="1"/>
  <c r="BW40" i="5"/>
  <c r="U40" i="3" s="1"/>
  <c r="BW42" i="5"/>
  <c r="U42" i="3" s="1"/>
  <c r="BW37" i="5"/>
  <c r="U37" i="3" s="1"/>
  <c r="AG14" i="5"/>
  <c r="AG23" i="5"/>
  <c r="AG53" i="5"/>
  <c r="AG57" i="5"/>
  <c r="AG66" i="5"/>
  <c r="AG17" i="5"/>
  <c r="AG55" i="5"/>
  <c r="AG73" i="5"/>
  <c r="AG52" i="5"/>
  <c r="AG70" i="5"/>
  <c r="AG64" i="5"/>
  <c r="AG67" i="5"/>
  <c r="AG58" i="5"/>
  <c r="AG59" i="5"/>
  <c r="AG65" i="5"/>
  <c r="AG27" i="5"/>
  <c r="AG16" i="5"/>
  <c r="AG63" i="5"/>
  <c r="AG69" i="5"/>
  <c r="AG68" i="5"/>
  <c r="AG71" i="5"/>
  <c r="AG62" i="5"/>
  <c r="AG15" i="5"/>
  <c r="AG19" i="5"/>
  <c r="AG61" i="5"/>
  <c r="AG74" i="5"/>
  <c r="AG56" i="5"/>
  <c r="AG75" i="5"/>
  <c r="AG60" i="5"/>
  <c r="AG51" i="5"/>
  <c r="AG30" i="5"/>
  <c r="AG32" i="5"/>
  <c r="AG47" i="5"/>
  <c r="AG72" i="5"/>
  <c r="AG49" i="5"/>
  <c r="AG50" i="5"/>
  <c r="L56" i="3" l="1"/>
  <c r="L51" i="3"/>
  <c r="L63" i="3"/>
  <c r="L67" i="3"/>
  <c r="L17" i="3"/>
  <c r="L15" i="3"/>
  <c r="L47" i="3"/>
  <c r="L50" i="3"/>
  <c r="L19" i="3"/>
  <c r="L49" i="3"/>
  <c r="L60" i="3"/>
  <c r="L16" i="3"/>
  <c r="L64" i="3"/>
  <c r="L66" i="3"/>
  <c r="L72" i="3"/>
  <c r="L62" i="3"/>
  <c r="L27" i="3"/>
  <c r="L70" i="3"/>
  <c r="L57" i="3"/>
  <c r="L71" i="3"/>
  <c r="L65" i="3"/>
  <c r="L52" i="3"/>
  <c r="L53" i="3"/>
  <c r="L32" i="3"/>
  <c r="L68" i="3"/>
  <c r="L59" i="3"/>
  <c r="L73" i="3"/>
  <c r="L23" i="3"/>
  <c r="L30" i="3"/>
  <c r="L61" i="3"/>
  <c r="L69" i="3"/>
  <c r="L58" i="3"/>
  <c r="L55" i="3"/>
  <c r="L14" i="3"/>
  <c r="BW44" i="5"/>
  <c r="U44" i="3" s="1"/>
  <c r="AG18" i="5"/>
  <c r="AG48" i="5"/>
  <c r="AG39" i="5"/>
  <c r="AG40" i="5"/>
  <c r="AG46" i="5"/>
  <c r="AG36" i="5"/>
  <c r="AG20" i="5"/>
  <c r="AG54" i="5"/>
  <c r="AG25" i="5"/>
  <c r="AG34" i="5"/>
  <c r="AG22" i="5"/>
  <c r="AG41" i="5"/>
  <c r="AG26" i="5"/>
  <c r="AG38" i="5"/>
  <c r="AG37" i="5"/>
  <c r="AG29" i="5"/>
  <c r="AG31" i="5"/>
  <c r="AG43" i="5"/>
  <c r="AG42" i="5"/>
  <c r="AG44" i="5"/>
  <c r="AG28" i="5"/>
  <c r="AG21" i="5"/>
  <c r="AG24" i="5"/>
  <c r="AG33" i="5"/>
  <c r="AG35" i="5"/>
  <c r="AG45" i="5"/>
  <c r="BW77" i="5" l="1"/>
  <c r="L38" i="3"/>
  <c r="L35" i="3"/>
  <c r="L42" i="3"/>
  <c r="L26" i="3"/>
  <c r="L20" i="3"/>
  <c r="L18" i="3"/>
  <c r="L33" i="3"/>
  <c r="L43" i="3"/>
  <c r="L41" i="3"/>
  <c r="L36" i="3"/>
  <c r="AG77" i="5"/>
  <c r="L45" i="3"/>
  <c r="L44" i="3"/>
  <c r="L54" i="3"/>
  <c r="L48" i="3"/>
  <c r="L24" i="3"/>
  <c r="L31" i="3"/>
  <c r="L22" i="3"/>
  <c r="L46" i="3"/>
  <c r="U77" i="3"/>
  <c r="L21" i="3"/>
  <c r="L29" i="3"/>
  <c r="L34" i="3"/>
  <c r="L40" i="3"/>
  <c r="L28" i="3"/>
  <c r="L37" i="3"/>
  <c r="L25" i="3"/>
  <c r="L39" i="3"/>
  <c r="L77" i="3" l="1"/>
  <c r="DA55" i="5"/>
  <c r="AA55" i="3" s="1"/>
  <c r="DA72" i="5"/>
  <c r="DA27" i="5"/>
  <c r="AA27" i="3" s="1"/>
  <c r="DA59" i="5"/>
  <c r="AA59" i="3" s="1"/>
  <c r="DA60" i="5"/>
  <c r="AA60" i="3" s="1"/>
  <c r="DA73" i="5"/>
  <c r="DA30" i="5"/>
  <c r="AA30" i="3" s="1"/>
  <c r="DA74" i="5"/>
  <c r="DA58" i="5"/>
  <c r="AA58" i="3" s="1"/>
  <c r="DA49" i="5"/>
  <c r="AA49" i="3" s="1"/>
  <c r="DA56" i="5"/>
  <c r="AA56" i="3" s="1"/>
  <c r="DA65" i="5"/>
  <c r="AA65" i="3" s="1"/>
  <c r="DA62" i="5"/>
  <c r="AA62" i="3" s="1"/>
  <c r="DA67" i="5"/>
  <c r="AA67" i="3" s="1"/>
  <c r="DA66" i="5"/>
  <c r="AA66" i="3" s="1"/>
  <c r="DA47" i="5"/>
  <c r="AA47" i="3" s="1"/>
  <c r="DA57" i="5"/>
  <c r="AA57" i="3" s="1"/>
  <c r="DA17" i="5"/>
  <c r="AA17" i="3" s="1"/>
  <c r="DA68" i="5"/>
  <c r="AA68" i="3" s="1"/>
  <c r="DA71" i="5"/>
  <c r="DA23" i="5"/>
  <c r="AA23" i="3" s="1"/>
  <c r="DA16" i="5"/>
  <c r="AA16" i="3" s="1"/>
  <c r="DA64" i="5"/>
  <c r="AA64" i="3" s="1"/>
  <c r="DA50" i="5"/>
  <c r="AA50" i="3" s="1"/>
  <c r="DA19" i="5"/>
  <c r="AA19" i="3" s="1"/>
  <c r="DA32" i="5"/>
  <c r="AA32" i="3" s="1"/>
  <c r="DA53" i="5"/>
  <c r="AA53" i="3" s="1"/>
  <c r="DA61" i="5"/>
  <c r="AA61" i="3" s="1"/>
  <c r="DA26" i="5"/>
  <c r="AA26" i="3" s="1"/>
  <c r="DA75" i="5"/>
  <c r="DA52" i="5"/>
  <c r="AA52" i="3" s="1"/>
  <c r="DA69" i="5"/>
  <c r="DA70" i="5"/>
  <c r="DA15" i="5"/>
  <c r="AA15" i="3" s="1"/>
  <c r="DA63" i="5"/>
  <c r="AA63" i="3" s="1"/>
  <c r="DA51" i="5"/>
  <c r="AA51" i="3" s="1"/>
  <c r="AM15" i="3" l="1"/>
  <c r="AM16" i="3"/>
  <c r="AM49" i="3"/>
  <c r="AM59" i="3"/>
  <c r="AA70" i="3"/>
  <c r="AM53" i="3"/>
  <c r="AM23" i="3"/>
  <c r="AM66" i="3"/>
  <c r="AS66" i="3" s="1"/>
  <c r="AM58" i="3"/>
  <c r="AM27" i="3"/>
  <c r="AA69" i="3"/>
  <c r="AM32" i="3"/>
  <c r="AA71" i="3"/>
  <c r="AM67" i="3"/>
  <c r="AS67" i="3" s="1"/>
  <c r="AA72" i="3"/>
  <c r="AM17" i="3"/>
  <c r="AM65" i="3"/>
  <c r="AA73" i="3"/>
  <c r="AM61" i="3"/>
  <c r="AM47" i="3"/>
  <c r="AM52" i="3"/>
  <c r="AM19" i="3"/>
  <c r="AM68" i="3"/>
  <c r="AS68" i="3" s="1"/>
  <c r="AM62" i="3"/>
  <c r="AM30" i="3"/>
  <c r="AM55" i="3"/>
  <c r="AM51" i="3"/>
  <c r="AM50" i="3"/>
  <c r="AM63" i="3"/>
  <c r="AM26" i="3"/>
  <c r="AM64" i="3"/>
  <c r="AM57" i="3"/>
  <c r="AM56" i="3"/>
  <c r="AM60" i="3"/>
  <c r="AM72" i="3" l="1"/>
  <c r="AS72" i="3" s="1"/>
  <c r="AM69" i="3"/>
  <c r="AS69" i="3" s="1"/>
  <c r="AM70" i="3"/>
  <c r="AS70" i="3" s="1"/>
  <c r="AM73" i="3"/>
  <c r="AS73" i="3" s="1"/>
  <c r="AM71" i="3"/>
  <c r="AS71" i="3" s="1"/>
  <c r="DA14" i="5"/>
  <c r="AA14" i="3" l="1"/>
  <c r="AU53" i="3"/>
  <c r="AS23" i="3"/>
  <c r="AS56" i="3"/>
  <c r="AS27" i="3"/>
  <c r="AS61" i="3"/>
  <c r="AS47" i="3"/>
  <c r="AS55" i="3"/>
  <c r="AS51" i="3"/>
  <c r="AS63" i="3"/>
  <c r="AS65" i="3"/>
  <c r="AS60" i="3"/>
  <c r="AS16" i="3"/>
  <c r="AS19" i="3"/>
  <c r="AS62" i="3"/>
  <c r="AS49" i="3"/>
  <c r="AS58" i="3"/>
  <c r="AS32" i="3"/>
  <c r="AS26" i="3"/>
  <c r="AS50" i="3"/>
  <c r="AS59" i="3"/>
  <c r="AS57" i="3"/>
  <c r="AS15" i="3"/>
  <c r="AS17" i="3"/>
  <c r="AS64" i="3"/>
  <c r="AS30" i="3"/>
  <c r="AS52" i="3"/>
  <c r="AM14" i="3" l="1"/>
  <c r="AS14" i="3" l="1"/>
  <c r="DA22" i="5"/>
  <c r="AA22" i="3" s="1"/>
  <c r="DA18" i="5"/>
  <c r="DA24" i="5"/>
  <c r="AA24" i="3" s="1"/>
  <c r="DA34" i="5"/>
  <c r="AA34" i="3" s="1"/>
  <c r="DA45" i="5"/>
  <c r="AA45" i="3" s="1"/>
  <c r="DA38" i="5"/>
  <c r="AA38" i="3" s="1"/>
  <c r="DA46" i="5"/>
  <c r="AA46" i="3" s="1"/>
  <c r="DA35" i="5"/>
  <c r="AA35" i="3" s="1"/>
  <c r="DA39" i="5"/>
  <c r="AA39" i="3" s="1"/>
  <c r="DA20" i="5"/>
  <c r="AA20" i="3" s="1"/>
  <c r="DA48" i="5"/>
  <c r="AA48" i="3" s="1"/>
  <c r="DA42" i="5"/>
  <c r="AA42" i="3" s="1"/>
  <c r="DA28" i="5"/>
  <c r="AA28" i="3" s="1"/>
  <c r="DA40" i="5"/>
  <c r="AA40" i="3" s="1"/>
  <c r="DA43" i="5"/>
  <c r="AA43" i="3" s="1"/>
  <c r="DA37" i="5"/>
  <c r="AA37" i="3" s="1"/>
  <c r="DA54" i="5"/>
  <c r="AA54" i="3" s="1"/>
  <c r="DA29" i="5"/>
  <c r="AA29" i="3" s="1"/>
  <c r="DA25" i="5"/>
  <c r="AA25" i="3" s="1"/>
  <c r="DA44" i="5"/>
  <c r="AA44" i="3" s="1"/>
  <c r="DA33" i="5"/>
  <c r="AA33" i="3" s="1"/>
  <c r="DA21" i="5"/>
  <c r="AA21" i="3" s="1"/>
  <c r="DA36" i="5"/>
  <c r="AA36" i="3" s="1"/>
  <c r="DA41" i="5"/>
  <c r="AA41" i="3" s="1"/>
  <c r="AA18" i="3" l="1"/>
  <c r="DA31" i="5"/>
  <c r="AA31" i="3" s="1"/>
  <c r="DA77" i="5" l="1"/>
  <c r="AA77" i="3"/>
  <c r="D29" i="5" l="1"/>
  <c r="D28" i="5"/>
  <c r="G27" i="8" l="1"/>
  <c r="G28" i="8"/>
  <c r="D31" i="5" l="1"/>
  <c r="G30" i="8" l="1"/>
  <c r="D54" i="5"/>
  <c r="G53" i="8" s="1"/>
  <c r="D36" i="5"/>
  <c r="D33" i="5"/>
  <c r="D21" i="5"/>
  <c r="D35" i="5"/>
  <c r="D48" i="5"/>
  <c r="G47" i="8" s="1"/>
  <c r="D34" i="5"/>
  <c r="D22" i="5"/>
  <c r="D41" i="5"/>
  <c r="D38" i="5"/>
  <c r="D43" i="5"/>
  <c r="D24" i="5"/>
  <c r="D18" i="5"/>
  <c r="D45" i="5"/>
  <c r="D42" i="5"/>
  <c r="D39" i="5"/>
  <c r="D20" i="5"/>
  <c r="D37" i="5"/>
  <c r="D25" i="5"/>
  <c r="D77" i="5" l="1"/>
  <c r="G24" i="8"/>
  <c r="G19" i="8"/>
  <c r="G44" i="8"/>
  <c r="G20" i="8"/>
  <c r="G35" i="8"/>
  <c r="G37" i="8"/>
  <c r="G17" i="8"/>
  <c r="G33" i="8"/>
  <c r="G40" i="8"/>
  <c r="G36" i="8"/>
  <c r="G32" i="8"/>
  <c r="G41" i="8"/>
  <c r="G23" i="8"/>
  <c r="G38" i="8"/>
  <c r="G42" i="8"/>
  <c r="G21" i="8"/>
  <c r="G34" i="8"/>
  <c r="G77" i="8" l="1"/>
  <c r="E20" i="4" l="1"/>
  <c r="E77" i="4" s="1"/>
  <c r="C20" i="3" l="1"/>
  <c r="C77" i="3" l="1"/>
  <c r="E42" i="5"/>
  <c r="F42" i="3" s="1"/>
  <c r="E20" i="5"/>
  <c r="F20" i="3" s="1"/>
  <c r="E36" i="5"/>
  <c r="F36" i="3" s="1"/>
  <c r="AM36" i="3" l="1"/>
  <c r="AM42" i="3"/>
  <c r="AM20" i="3"/>
  <c r="E31" i="5"/>
  <c r="F31" i="3" s="1"/>
  <c r="E43" i="5"/>
  <c r="F43" i="3" s="1"/>
  <c r="E28" i="5"/>
  <c r="F28" i="3" s="1"/>
  <c r="E24" i="5"/>
  <c r="F24" i="3" s="1"/>
  <c r="E22" i="5"/>
  <c r="F22" i="3" s="1"/>
  <c r="E18" i="5"/>
  <c r="E48" i="5"/>
  <c r="F48" i="3" s="1"/>
  <c r="E37" i="5"/>
  <c r="F37" i="3" s="1"/>
  <c r="E29" i="5"/>
  <c r="F29" i="3" s="1"/>
  <c r="E33" i="5"/>
  <c r="F33" i="3" s="1"/>
  <c r="E46" i="5"/>
  <c r="F46" i="3" s="1"/>
  <c r="E54" i="5"/>
  <c r="F54" i="3" s="1"/>
  <c r="E25" i="5"/>
  <c r="F25" i="3" s="1"/>
  <c r="E39" i="5"/>
  <c r="F39" i="3" s="1"/>
  <c r="E35" i="5"/>
  <c r="F35" i="3" s="1"/>
  <c r="E44" i="5"/>
  <c r="F44" i="3" s="1"/>
  <c r="E45" i="5"/>
  <c r="F45" i="3" s="1"/>
  <c r="E21" i="5"/>
  <c r="F21" i="3" s="1"/>
  <c r="E41" i="5"/>
  <c r="F41" i="3" s="1"/>
  <c r="E34" i="5"/>
  <c r="F34" i="3" s="1"/>
  <c r="E38" i="5"/>
  <c r="F38" i="3" s="1"/>
  <c r="AM24" i="3" l="1"/>
  <c r="AM35" i="3"/>
  <c r="AM34" i="3"/>
  <c r="AM39" i="3"/>
  <c r="AM37" i="3"/>
  <c r="AM43" i="3"/>
  <c r="AM44" i="3"/>
  <c r="AM29" i="3"/>
  <c r="AM48" i="3"/>
  <c r="AM25" i="3"/>
  <c r="AM21" i="3"/>
  <c r="AM33" i="3"/>
  <c r="AM38" i="3"/>
  <c r="AM28" i="3"/>
  <c r="AM41" i="3"/>
  <c r="AM31" i="3"/>
  <c r="AM54" i="3"/>
  <c r="F18" i="3"/>
  <c r="AM45" i="3"/>
  <c r="AM46" i="3"/>
  <c r="AM22" i="3"/>
  <c r="AM18" i="3" l="1"/>
  <c r="AS36" i="3"/>
  <c r="E40" i="5"/>
  <c r="AS20" i="3"/>
  <c r="AS42" i="3"/>
  <c r="F40" i="3" l="1"/>
  <c r="E77" i="5"/>
  <c r="AS41" i="3"/>
  <c r="AS45" i="3"/>
  <c r="AS29" i="3"/>
  <c r="AS24" i="3"/>
  <c r="AS18" i="3"/>
  <c r="AS33" i="3"/>
  <c r="AS39" i="3"/>
  <c r="AS31" i="3"/>
  <c r="AS54" i="3"/>
  <c r="AS43" i="3"/>
  <c r="AS46" i="3"/>
  <c r="AS22" i="3"/>
  <c r="AS25" i="3"/>
  <c r="AS37" i="3"/>
  <c r="AS38" i="3"/>
  <c r="AS44" i="3"/>
  <c r="AS34" i="3"/>
  <c r="AS35" i="3"/>
  <c r="AS28" i="3"/>
  <c r="AS21" i="3"/>
  <c r="AS48" i="3"/>
  <c r="AM40" i="3" l="1"/>
  <c r="F77" i="3"/>
  <c r="AM77" i="3" l="1"/>
  <c r="AS40" i="3"/>
  <c r="AS77" i="3" l="1"/>
  <c r="I81" i="6" l="1"/>
  <c r="M81" i="6" l="1"/>
  <c r="AR80" i="8"/>
  <c r="AS80" i="8" l="1"/>
  <c r="U82" i="3" l="1"/>
  <c r="R82" i="3"/>
  <c r="U84" i="3" l="1"/>
  <c r="AM82" i="3"/>
  <c r="AS82" i="3" s="1"/>
  <c r="R84" i="3"/>
  <c r="AM84" i="3" l="1"/>
  <c r="AS84" i="3" s="1"/>
  <c r="N79" i="7" l="1"/>
  <c r="M79" i="7"/>
  <c r="L79" i="7"/>
  <c r="K79" i="7"/>
  <c r="J79" i="6"/>
  <c r="I79" i="6"/>
  <c r="CQ79" i="5"/>
  <c r="CP79" i="5"/>
  <c r="DS79" i="5"/>
  <c r="DR79" i="5"/>
  <c r="DD79" i="5"/>
  <c r="CA79" i="5"/>
  <c r="BZ79" i="5"/>
  <c r="BM79" i="5"/>
  <c r="BL79" i="5"/>
  <c r="AY79" i="5"/>
  <c r="AX79" i="5"/>
  <c r="AK79" i="5"/>
  <c r="AJ79" i="5"/>
  <c r="W79" i="5"/>
  <c r="V79" i="5"/>
  <c r="H79" i="5"/>
  <c r="I79" i="4"/>
  <c r="H79" i="4"/>
  <c r="Q79" i="7" l="1"/>
  <c r="M82" i="7"/>
  <c r="D79" i="8"/>
  <c r="H82" i="4"/>
  <c r="J79" i="4"/>
  <c r="AL79" i="5"/>
  <c r="AJ82" i="5"/>
  <c r="P79" i="8"/>
  <c r="BN79" i="5"/>
  <c r="T79" i="8"/>
  <c r="U79" i="8" s="1"/>
  <c r="BL82" i="5"/>
  <c r="AE79" i="3"/>
  <c r="AF79" i="3" s="1"/>
  <c r="DU79" i="5"/>
  <c r="Y79" i="3"/>
  <c r="CS79" i="5"/>
  <c r="CQ82" i="5"/>
  <c r="AH79" i="3"/>
  <c r="N79" i="6"/>
  <c r="J83" i="6"/>
  <c r="N82" i="7"/>
  <c r="R79" i="7"/>
  <c r="J79" i="3"/>
  <c r="K79" i="3" s="1"/>
  <c r="Y79" i="5"/>
  <c r="W82" i="5"/>
  <c r="D79" i="3"/>
  <c r="I82" i="4"/>
  <c r="K79" i="4"/>
  <c r="M79" i="3"/>
  <c r="AM79" i="5"/>
  <c r="AK82" i="5"/>
  <c r="S79" i="3"/>
  <c r="BM82" i="5"/>
  <c r="BO79" i="5"/>
  <c r="CP82" i="5"/>
  <c r="CR79" i="5"/>
  <c r="H82" i="5"/>
  <c r="K79" i="8"/>
  <c r="H79" i="8"/>
  <c r="J79" i="5"/>
  <c r="AX82" i="5"/>
  <c r="AZ79" i="5"/>
  <c r="BZ82" i="5"/>
  <c r="AE79" i="8"/>
  <c r="AG79" i="8" s="1"/>
  <c r="AB79" i="8"/>
  <c r="AC79" i="8" s="1"/>
  <c r="CB79" i="5"/>
  <c r="DT79" i="5"/>
  <c r="AN79" i="8"/>
  <c r="AO79" i="8" s="1"/>
  <c r="I79" i="5"/>
  <c r="P79" i="3"/>
  <c r="AY82" i="5"/>
  <c r="BA79" i="5"/>
  <c r="V79" i="3"/>
  <c r="CC79" i="5"/>
  <c r="CA82" i="5"/>
  <c r="K82" i="7"/>
  <c r="AV79" i="8"/>
  <c r="O79" i="7"/>
  <c r="I83" i="6"/>
  <c r="AR79" i="8"/>
  <c r="M79" i="6"/>
  <c r="V82" i="5"/>
  <c r="X79" i="5"/>
  <c r="DF79" i="5"/>
  <c r="DD82" i="5"/>
  <c r="AJ79" i="8"/>
  <c r="P79" i="7"/>
  <c r="L82" i="7"/>
  <c r="AK79" i="3"/>
  <c r="DE79" i="5"/>
  <c r="I85" i="6" l="1"/>
  <c r="M85" i="6" s="1"/>
  <c r="M83" i="6"/>
  <c r="AB79" i="3"/>
  <c r="DE82" i="5"/>
  <c r="DG82" i="5" s="1"/>
  <c r="DG79" i="5"/>
  <c r="AX84" i="5"/>
  <c r="AZ84" i="5" s="1"/>
  <c r="AZ82" i="5"/>
  <c r="CP84" i="5"/>
  <c r="CR84" i="5" s="1"/>
  <c r="CR82" i="5"/>
  <c r="M82" i="3"/>
  <c r="N79" i="3"/>
  <c r="CQ84" i="5"/>
  <c r="CS84" i="5" s="1"/>
  <c r="CS82" i="5"/>
  <c r="BL84" i="5"/>
  <c r="BN84" i="5" s="1"/>
  <c r="T81" i="8"/>
  <c r="BN82" i="5"/>
  <c r="AK82" i="3"/>
  <c r="AL79" i="3"/>
  <c r="AW79" i="8"/>
  <c r="AV81" i="8"/>
  <c r="BA82" i="5"/>
  <c r="AY84" i="5"/>
  <c r="BA84" i="5" s="1"/>
  <c r="H84" i="4"/>
  <c r="J84" i="4" s="1"/>
  <c r="J82" i="4"/>
  <c r="V82" i="3"/>
  <c r="W79" i="3"/>
  <c r="P82" i="7"/>
  <c r="L84" i="7"/>
  <c r="P84" i="7" s="1"/>
  <c r="P82" i="3"/>
  <c r="Q79" i="3"/>
  <c r="H81" i="8"/>
  <c r="I79" i="8"/>
  <c r="I84" i="4"/>
  <c r="K84" i="4" s="1"/>
  <c r="K82" i="4"/>
  <c r="R82" i="7"/>
  <c r="N84" i="7"/>
  <c r="R84" i="7" s="1"/>
  <c r="Z79" i="3"/>
  <c r="Y82" i="3"/>
  <c r="D81" i="8"/>
  <c r="E79" i="8"/>
  <c r="K84" i="7"/>
  <c r="O84" i="7" s="1"/>
  <c r="O82" i="7"/>
  <c r="BO82" i="5"/>
  <c r="BM84" i="5"/>
  <c r="BO84" i="5" s="1"/>
  <c r="CA84" i="5"/>
  <c r="CC84" i="5" s="1"/>
  <c r="CC82" i="5"/>
  <c r="K79" i="5"/>
  <c r="I82" i="5"/>
  <c r="G79" i="3"/>
  <c r="K81" i="8"/>
  <c r="M79" i="8"/>
  <c r="S82" i="3"/>
  <c r="T79" i="3"/>
  <c r="E79" i="3"/>
  <c r="D82" i="3"/>
  <c r="N83" i="6"/>
  <c r="J85" i="6"/>
  <c r="N85" i="6" s="1"/>
  <c r="P81" i="8"/>
  <c r="Q79" i="8"/>
  <c r="Q82" i="7"/>
  <c r="M84" i="7"/>
  <c r="Q84" i="7" s="1"/>
  <c r="DD84" i="5"/>
  <c r="DF84" i="5" s="1"/>
  <c r="DF82" i="5"/>
  <c r="AH82" i="3"/>
  <c r="AI79" i="3"/>
  <c r="V84" i="5"/>
  <c r="X84" i="5" s="1"/>
  <c r="X82" i="5"/>
  <c r="AJ81" i="8"/>
  <c r="AK79" i="8"/>
  <c r="AS79" i="8"/>
  <c r="AR81" i="8"/>
  <c r="AB81" i="8"/>
  <c r="CB82" i="5"/>
  <c r="AE81" i="8"/>
  <c r="BZ84" i="5"/>
  <c r="CB84" i="5" s="1"/>
  <c r="H84" i="5"/>
  <c r="J84" i="5" s="1"/>
  <c r="J82" i="5"/>
  <c r="AM82" i="5"/>
  <c r="AK84" i="5"/>
  <c r="AM84" i="5" s="1"/>
  <c r="J82" i="3"/>
  <c r="Y82" i="5"/>
  <c r="W84" i="5"/>
  <c r="Y84" i="5" s="1"/>
  <c r="AL82" i="5"/>
  <c r="AJ84" i="5"/>
  <c r="AL84" i="5" s="1"/>
  <c r="AN79" i="3" l="1"/>
  <c r="E81" i="8"/>
  <c r="D83" i="8"/>
  <c r="E83" i="8" s="1"/>
  <c r="AH84" i="3"/>
  <c r="AI84" i="3" s="1"/>
  <c r="AI82" i="3"/>
  <c r="Q81" i="8"/>
  <c r="P83" i="8"/>
  <c r="Q83" i="8" s="1"/>
  <c r="Y84" i="3"/>
  <c r="Z84" i="3" s="1"/>
  <c r="Z82" i="3"/>
  <c r="AV83" i="8"/>
  <c r="AW83" i="8" s="1"/>
  <c r="AW81" i="8"/>
  <c r="S84" i="3"/>
  <c r="T84" i="3" s="1"/>
  <c r="T82" i="3"/>
  <c r="H83" i="8"/>
  <c r="I83" i="8" s="1"/>
  <c r="I81" i="8"/>
  <c r="V84" i="3"/>
  <c r="W84" i="3" s="1"/>
  <c r="W82" i="3"/>
  <c r="N82" i="3"/>
  <c r="M84" i="3"/>
  <c r="N84" i="3" s="1"/>
  <c r="AR83" i="8"/>
  <c r="AS83" i="8" s="1"/>
  <c r="AS81" i="8"/>
  <c r="J84" i="3"/>
  <c r="K84" i="3" s="1"/>
  <c r="K82" i="3"/>
  <c r="AG81" i="8"/>
  <c r="AE83" i="8"/>
  <c r="AG83" i="8" s="1"/>
  <c r="U81" i="8"/>
  <c r="T83" i="8"/>
  <c r="U83" i="8" s="1"/>
  <c r="AC79" i="3"/>
  <c r="AB82" i="3"/>
  <c r="AC82" i="3" s="1"/>
  <c r="I84" i="5"/>
  <c r="K84" i="5" s="1"/>
  <c r="K82" i="5"/>
  <c r="AT79" i="3"/>
  <c r="AU87" i="3" s="1"/>
  <c r="AO79" i="3"/>
  <c r="AU79" i="3" s="1"/>
  <c r="K83" i="8"/>
  <c r="M83" i="8" s="1"/>
  <c r="M81" i="8"/>
  <c r="P84" i="3"/>
  <c r="Q84" i="3" s="1"/>
  <c r="Q82" i="3"/>
  <c r="AK84" i="3"/>
  <c r="AL84" i="3" s="1"/>
  <c r="AL82" i="3"/>
  <c r="AK81" i="8"/>
  <c r="AJ83" i="8"/>
  <c r="AK83" i="8" s="1"/>
  <c r="AB83" i="8"/>
  <c r="AC83" i="8" s="1"/>
  <c r="AC81" i="8"/>
  <c r="D84" i="3"/>
  <c r="E84" i="3" s="1"/>
  <c r="E82" i="3"/>
  <c r="H79" i="3"/>
  <c r="G82" i="3"/>
  <c r="G84" i="3" l="1"/>
  <c r="H84" i="3" s="1"/>
  <c r="H82" i="3"/>
  <c r="DS81" i="5" l="1"/>
  <c r="DR81" i="5"/>
  <c r="AN81" i="8" l="1"/>
  <c r="AO81" i="8" s="1"/>
  <c r="DT81" i="5"/>
  <c r="DR82" i="5"/>
  <c r="DU81" i="5"/>
  <c r="AE81" i="3"/>
  <c r="DS82" i="5"/>
  <c r="AF81" i="3" l="1"/>
  <c r="AN81" i="3"/>
  <c r="DR84" i="5"/>
  <c r="DT82" i="5"/>
  <c r="AN82" i="8"/>
  <c r="AO82" i="8" s="1"/>
  <c r="DU82" i="5"/>
  <c r="AE82" i="3"/>
  <c r="AF82" i="3" l="1"/>
  <c r="AN82" i="3"/>
  <c r="AT81" i="3"/>
  <c r="AO81" i="3"/>
  <c r="AU81" i="3" s="1"/>
  <c r="AT82" i="3" l="1"/>
  <c r="AO82" i="3"/>
  <c r="AU82" i="3" s="1"/>
  <c r="DR72" i="5" l="1"/>
  <c r="AN71" i="8" s="1"/>
  <c r="AO71" i="8" s="1"/>
  <c r="DR75" i="5"/>
  <c r="AN74" i="8" s="1"/>
  <c r="AO74" i="8" s="1"/>
  <c r="DR73" i="5"/>
  <c r="AN72" i="8" s="1"/>
  <c r="AO72" i="8" s="1"/>
  <c r="DR59" i="5"/>
  <c r="AN58" i="8" s="1"/>
  <c r="AO58" i="8" s="1"/>
  <c r="DR71" i="5"/>
  <c r="AN70" i="8" s="1"/>
  <c r="AO70" i="8" s="1"/>
  <c r="DR70" i="5"/>
  <c r="AN69" i="8" s="1"/>
  <c r="AO69" i="8" s="1"/>
  <c r="DR74" i="5"/>
  <c r="AN73" i="8" s="1"/>
  <c r="AO73" i="8" s="1"/>
  <c r="K74" i="7"/>
  <c r="I73" i="6"/>
  <c r="K73" i="7"/>
  <c r="M74" i="7"/>
  <c r="Q74" i="7" s="1"/>
  <c r="AV73" i="8" l="1"/>
  <c r="AW73" i="8" s="1"/>
  <c r="O74" i="7"/>
  <c r="AJ70" i="5"/>
  <c r="AR72" i="8"/>
  <c r="AS72" i="8" s="1"/>
  <c r="M73" i="6"/>
  <c r="DD70" i="5"/>
  <c r="DD73" i="5"/>
  <c r="O73" i="7"/>
  <c r="AV72" i="8"/>
  <c r="AW72" i="8" s="1"/>
  <c r="AJ72" i="5"/>
  <c r="AJ74" i="5"/>
  <c r="AJ73" i="5"/>
  <c r="I70" i="6"/>
  <c r="I59" i="6"/>
  <c r="I75" i="6"/>
  <c r="K71" i="7"/>
  <c r="I71" i="6"/>
  <c r="K72" i="7"/>
  <c r="I72" i="6"/>
  <c r="K70" i="7"/>
  <c r="K59" i="7"/>
  <c r="DD72" i="5" l="1"/>
  <c r="AR71" i="8"/>
  <c r="AS71" i="8" s="1"/>
  <c r="M72" i="6"/>
  <c r="AR58" i="8"/>
  <c r="AS58" i="8" s="1"/>
  <c r="M59" i="6"/>
  <c r="DD74" i="5"/>
  <c r="AR69" i="8"/>
  <c r="AS69" i="8" s="1"/>
  <c r="M70" i="6"/>
  <c r="DD75" i="5"/>
  <c r="AR70" i="8"/>
  <c r="AS70" i="8" s="1"/>
  <c r="M71" i="6"/>
  <c r="AR74" i="8"/>
  <c r="AS74" i="8" s="1"/>
  <c r="M75" i="6"/>
  <c r="BZ75" i="5"/>
  <c r="AJ75" i="5"/>
  <c r="AL74" i="5"/>
  <c r="P73" i="8"/>
  <c r="Q73" i="8" s="1"/>
  <c r="P69" i="8"/>
  <c r="Q69" i="8" s="1"/>
  <c r="AL70" i="5"/>
  <c r="O59" i="7"/>
  <c r="AV58" i="8"/>
  <c r="AW58" i="8" s="1"/>
  <c r="BZ73" i="5"/>
  <c r="BZ72" i="5"/>
  <c r="BZ71" i="5"/>
  <c r="P71" i="8"/>
  <c r="Q71" i="8" s="1"/>
  <c r="AL72" i="5"/>
  <c r="I74" i="6"/>
  <c r="DF70" i="5"/>
  <c r="AJ69" i="8"/>
  <c r="AK69" i="8" s="1"/>
  <c r="AJ71" i="5"/>
  <c r="AV69" i="8"/>
  <c r="AW69" i="8" s="1"/>
  <c r="O70" i="7"/>
  <c r="AV71" i="8"/>
  <c r="AW71" i="8" s="1"/>
  <c r="O72" i="7"/>
  <c r="O71" i="7"/>
  <c r="AV70" i="8"/>
  <c r="AW70" i="8" s="1"/>
  <c r="DD71" i="5"/>
  <c r="P72" i="8"/>
  <c r="Q72" i="8" s="1"/>
  <c r="AL73" i="5"/>
  <c r="DF73" i="5"/>
  <c r="AJ72" i="8"/>
  <c r="AK72" i="8" s="1"/>
  <c r="AB72" i="8" l="1"/>
  <c r="AC72" i="8" s="1"/>
  <c r="CB73" i="5"/>
  <c r="BZ70" i="5"/>
  <c r="AJ70" i="8"/>
  <c r="AK70" i="8" s="1"/>
  <c r="DF71" i="5"/>
  <c r="CB71" i="5"/>
  <c r="AB70" i="8"/>
  <c r="AC70" i="8" s="1"/>
  <c r="AJ59" i="5"/>
  <c r="M74" i="6"/>
  <c r="AR73" i="8"/>
  <c r="AS73" i="8" s="1"/>
  <c r="P74" i="8"/>
  <c r="Q74" i="8" s="1"/>
  <c r="AL75" i="5"/>
  <c r="BZ59" i="5"/>
  <c r="AB71" i="8"/>
  <c r="AC71" i="8" s="1"/>
  <c r="CB72" i="5"/>
  <c r="AJ73" i="8"/>
  <c r="AK73" i="8" s="1"/>
  <c r="DF74" i="5"/>
  <c r="DD59" i="5"/>
  <c r="BZ74" i="5"/>
  <c r="P70" i="8"/>
  <c r="Q70" i="8" s="1"/>
  <c r="AL71" i="5"/>
  <c r="CB75" i="5"/>
  <c r="AB74" i="8"/>
  <c r="AC74" i="8" s="1"/>
  <c r="AJ74" i="8"/>
  <c r="AK74" i="8" s="1"/>
  <c r="DF75" i="5"/>
  <c r="AJ71" i="8"/>
  <c r="AK71" i="8" s="1"/>
  <c r="DF72" i="5"/>
  <c r="P58" i="8" l="1"/>
  <c r="Q58" i="8" s="1"/>
  <c r="AL59" i="5"/>
  <c r="AB73" i="8"/>
  <c r="AC73" i="8" s="1"/>
  <c r="CB74" i="5"/>
  <c r="CB70" i="5"/>
  <c r="AB69" i="8"/>
  <c r="AC69" i="8" s="1"/>
  <c r="AJ58" i="8"/>
  <c r="AK58" i="8" s="1"/>
  <c r="DF59" i="5"/>
  <c r="AB58" i="8"/>
  <c r="AC58" i="8" s="1"/>
  <c r="CB59" i="5"/>
  <c r="V18" i="5" l="1"/>
  <c r="L17" i="8" l="1"/>
  <c r="X18" i="5"/>
  <c r="M17" i="8" l="1"/>
  <c r="M61" i="7" l="1"/>
  <c r="Q61" i="7" s="1"/>
  <c r="M24" i="7"/>
  <c r="Q24" i="7" s="1"/>
  <c r="M14" i="7"/>
  <c r="M26" i="7"/>
  <c r="Q26" i="7" s="1"/>
  <c r="M53" i="7"/>
  <c r="Q53" i="7" s="1"/>
  <c r="M65" i="7"/>
  <c r="Q65" i="7" s="1"/>
  <c r="M33" i="7"/>
  <c r="Q33" i="7" s="1"/>
  <c r="M57" i="7"/>
  <c r="Q57" i="7" s="1"/>
  <c r="M19" i="7"/>
  <c r="Q19" i="7" s="1"/>
  <c r="M17" i="7"/>
  <c r="Q17" i="7" s="1"/>
  <c r="M21" i="7"/>
  <c r="Q21" i="7" s="1"/>
  <c r="M39" i="7"/>
  <c r="Q39" i="7" s="1"/>
  <c r="M18" i="7"/>
  <c r="Q18" i="7" s="1"/>
  <c r="M37" i="7"/>
  <c r="Q37" i="7" s="1"/>
  <c r="M51" i="7"/>
  <c r="Q51" i="7" s="1"/>
  <c r="M64" i="7"/>
  <c r="Q64" i="7" s="1"/>
  <c r="M63" i="7"/>
  <c r="Q63" i="7" s="1"/>
  <c r="M31" i="7"/>
  <c r="Q31" i="7" s="1"/>
  <c r="M42" i="7"/>
  <c r="Q42" i="7" s="1"/>
  <c r="Q14" i="7" l="1"/>
  <c r="H44" i="5" l="1"/>
  <c r="H40" i="5"/>
  <c r="H46" i="5"/>
  <c r="AQ57" i="3"/>
  <c r="AR57" i="3" s="1"/>
  <c r="AQ47" i="3"/>
  <c r="AR47" i="3" s="1"/>
  <c r="DD58" i="5"/>
  <c r="AJ53" i="5"/>
  <c r="BZ61" i="5"/>
  <c r="BZ56" i="5"/>
  <c r="BZ53" i="5"/>
  <c r="BZ52" i="5"/>
  <c r="BZ58" i="5"/>
  <c r="AJ58" i="5"/>
  <c r="BZ55" i="5"/>
  <c r="AJ61" i="5"/>
  <c r="I62" i="6"/>
  <c r="I66" i="6"/>
  <c r="DR51" i="5"/>
  <c r="AN50" i="8" s="1"/>
  <c r="AO50" i="8" s="1"/>
  <c r="DR17" i="5"/>
  <c r="AN16" i="8" s="1"/>
  <c r="AO16" i="8" s="1"/>
  <c r="DR58" i="5"/>
  <c r="AN57" i="8" s="1"/>
  <c r="AO57" i="8" s="1"/>
  <c r="DR48" i="5"/>
  <c r="AN47" i="8" s="1"/>
  <c r="AO47" i="8" s="1"/>
  <c r="DR47" i="5"/>
  <c r="AN46" i="8" s="1"/>
  <c r="AO46" i="8" s="1"/>
  <c r="DR26" i="5"/>
  <c r="AN25" i="8" s="1"/>
  <c r="AO25" i="8" s="1"/>
  <c r="DR56" i="5"/>
  <c r="AN55" i="8" s="1"/>
  <c r="AO55" i="8" s="1"/>
  <c r="DR23" i="5"/>
  <c r="AN22" i="8" s="1"/>
  <c r="AO22" i="8" s="1"/>
  <c r="DS47" i="5"/>
  <c r="AE47" i="3" s="1"/>
  <c r="AF47" i="3" s="1"/>
  <c r="DD53" i="5"/>
  <c r="DD61" i="5"/>
  <c r="AJ52" i="8" l="1"/>
  <c r="AK52" i="8" s="1"/>
  <c r="DF53" i="5"/>
  <c r="I30" i="6"/>
  <c r="DD66" i="5"/>
  <c r="AJ69" i="5"/>
  <c r="CB53" i="5"/>
  <c r="AB52" i="8"/>
  <c r="AC52" i="8" s="1"/>
  <c r="AJ62" i="5"/>
  <c r="BZ60" i="5"/>
  <c r="DD55" i="5"/>
  <c r="P52" i="8"/>
  <c r="Q52" i="8" s="1"/>
  <c r="AL53" i="5"/>
  <c r="DR49" i="5"/>
  <c r="AN48" i="8" s="1"/>
  <c r="AO48" i="8" s="1"/>
  <c r="DR33" i="5"/>
  <c r="AN32" i="8" s="1"/>
  <c r="AO32" i="8" s="1"/>
  <c r="DR36" i="5"/>
  <c r="AN35" i="8" s="1"/>
  <c r="AO35" i="8" s="1"/>
  <c r="DR30" i="5"/>
  <c r="AN29" i="8" s="1"/>
  <c r="AO29" i="8" s="1"/>
  <c r="DR32" i="5"/>
  <c r="AN31" i="8" s="1"/>
  <c r="AO31" i="8" s="1"/>
  <c r="DR50" i="5"/>
  <c r="AN49" i="8" s="1"/>
  <c r="AO49" i="8" s="1"/>
  <c r="BZ64" i="5"/>
  <c r="BZ66" i="5"/>
  <c r="AB55" i="8"/>
  <c r="AC55" i="8" s="1"/>
  <c r="CB56" i="5"/>
  <c r="DD62" i="5"/>
  <c r="AJ56" i="5"/>
  <c r="DD64" i="5"/>
  <c r="DR38" i="5"/>
  <c r="AN37" i="8" s="1"/>
  <c r="AO37" i="8" s="1"/>
  <c r="DR34" i="5"/>
  <c r="AN33" i="8" s="1"/>
  <c r="AO33" i="8" s="1"/>
  <c r="DR16" i="5"/>
  <c r="AN15" i="8" s="1"/>
  <c r="AO15" i="8" s="1"/>
  <c r="DR69" i="5"/>
  <c r="AN68" i="8" s="1"/>
  <c r="AO68" i="8" s="1"/>
  <c r="AR61" i="8"/>
  <c r="AS61" i="8" s="1"/>
  <c r="M62" i="6"/>
  <c r="I28" i="6"/>
  <c r="DD60" i="5"/>
  <c r="AJ49" i="5"/>
  <c r="AJ60" i="5"/>
  <c r="DR41" i="5"/>
  <c r="AN40" i="8" s="1"/>
  <c r="AO40" i="8" s="1"/>
  <c r="AR65" i="8"/>
  <c r="AS65" i="8" s="1"/>
  <c r="M66" i="6"/>
  <c r="DR40" i="5"/>
  <c r="AN39" i="8" s="1"/>
  <c r="AO39" i="8" s="1"/>
  <c r="DR35" i="5"/>
  <c r="AN34" i="8" s="1"/>
  <c r="AO34" i="8" s="1"/>
  <c r="DR64" i="5"/>
  <c r="AN63" i="8" s="1"/>
  <c r="AO63" i="8" s="1"/>
  <c r="DR62" i="5"/>
  <c r="AN61" i="8" s="1"/>
  <c r="AO61" i="8" s="1"/>
  <c r="I56" i="6"/>
  <c r="AL61" i="5"/>
  <c r="P60" i="8"/>
  <c r="Q60" i="8" s="1"/>
  <c r="P57" i="8"/>
  <c r="Q57" i="8" s="1"/>
  <c r="AL58" i="5"/>
  <c r="AB51" i="8"/>
  <c r="AC51" i="8" s="1"/>
  <c r="CB52" i="5"/>
  <c r="AJ64" i="5"/>
  <c r="BZ63" i="5"/>
  <c r="DD56" i="5"/>
  <c r="DD69" i="5"/>
  <c r="AJ57" i="8"/>
  <c r="AK57" i="8" s="1"/>
  <c r="DF58" i="5"/>
  <c r="AJ60" i="8"/>
  <c r="AK60" i="8" s="1"/>
  <c r="DF61" i="5"/>
  <c r="BZ69" i="5"/>
  <c r="DD52" i="5"/>
  <c r="DR54" i="5"/>
  <c r="AN53" i="8" s="1"/>
  <c r="AO53" i="8" s="1"/>
  <c r="DR60" i="5"/>
  <c r="AN59" i="8" s="1"/>
  <c r="AO59" i="8" s="1"/>
  <c r="DR63" i="5"/>
  <c r="AN62" i="8" s="1"/>
  <c r="AO62" i="8" s="1"/>
  <c r="DR20" i="5"/>
  <c r="AN19" i="8" s="1"/>
  <c r="AO19" i="8" s="1"/>
  <c r="DR67" i="5"/>
  <c r="AN66" i="8" s="1"/>
  <c r="AO66" i="8" s="1"/>
  <c r="DR18" i="5"/>
  <c r="AN17" i="8" s="1"/>
  <c r="AO17" i="8" s="1"/>
  <c r="I27" i="6"/>
  <c r="I67" i="6"/>
  <c r="I29" i="6"/>
  <c r="CB55" i="5"/>
  <c r="AB54" i="8"/>
  <c r="AC54" i="8" s="1"/>
  <c r="AJ55" i="5"/>
  <c r="AB57" i="8"/>
  <c r="AC57" i="8" s="1"/>
  <c r="CB58" i="5"/>
  <c r="BZ67" i="5"/>
  <c r="AB60" i="8"/>
  <c r="AC60" i="8" s="1"/>
  <c r="CB61" i="5"/>
  <c r="DR44" i="5"/>
  <c r="AN43" i="8" s="1"/>
  <c r="AO43" i="8" s="1"/>
  <c r="DD67" i="5"/>
  <c r="DR66" i="5"/>
  <c r="AN65" i="8" s="1"/>
  <c r="AO65" i="8" s="1"/>
  <c r="DR65" i="5"/>
  <c r="AN64" i="8" s="1"/>
  <c r="AO64" i="8" s="1"/>
  <c r="DR37" i="5"/>
  <c r="AN36" i="8" s="1"/>
  <c r="AO36" i="8" s="1"/>
  <c r="DR27" i="5"/>
  <c r="AN26" i="8" s="1"/>
  <c r="AO26" i="8" s="1"/>
  <c r="DR42" i="5"/>
  <c r="AN41" i="8" s="1"/>
  <c r="AO41" i="8" s="1"/>
  <c r="DR57" i="5"/>
  <c r="AN56" i="8" s="1"/>
  <c r="AO56" i="8" s="1"/>
  <c r="AJ52" i="5"/>
  <c r="AJ67" i="5"/>
  <c r="H39" i="8"/>
  <c r="I39" i="8" s="1"/>
  <c r="J40" i="5"/>
  <c r="H45" i="8"/>
  <c r="I45" i="8" s="1"/>
  <c r="J46" i="5"/>
  <c r="J44" i="5"/>
  <c r="H43" i="8"/>
  <c r="I43" i="8" s="1"/>
  <c r="BZ68" i="5"/>
  <c r="AJ68" i="5"/>
  <c r="BZ23" i="5"/>
  <c r="BZ51" i="5"/>
  <c r="DD68" i="5"/>
  <c r="BZ19" i="5"/>
  <c r="I58" i="6"/>
  <c r="I68" i="6"/>
  <c r="I53" i="6"/>
  <c r="AQ17" i="3"/>
  <c r="AR17" i="3" s="1"/>
  <c r="AQ15" i="3"/>
  <c r="AR15" i="3" s="1"/>
  <c r="AQ23" i="3"/>
  <c r="AR23" i="3" s="1"/>
  <c r="AQ60" i="3"/>
  <c r="AR60" i="3" s="1"/>
  <c r="AQ52" i="3"/>
  <c r="AR52" i="3" s="1"/>
  <c r="AQ65" i="3"/>
  <c r="AR65" i="3" s="1"/>
  <c r="AQ51" i="3"/>
  <c r="AR51" i="3" s="1"/>
  <c r="AQ14" i="3"/>
  <c r="AR14" i="3" s="1"/>
  <c r="AQ63" i="3"/>
  <c r="AR63" i="3" s="1"/>
  <c r="AQ26" i="3"/>
  <c r="AR26" i="3" s="1"/>
  <c r="DS50" i="5"/>
  <c r="AE50" i="3" s="1"/>
  <c r="AF50" i="3" s="1"/>
  <c r="AQ19" i="3"/>
  <c r="AR19" i="3" s="1"/>
  <c r="AQ56" i="3"/>
  <c r="AR56" i="3" s="1"/>
  <c r="DS32" i="5"/>
  <c r="AE32" i="3" s="1"/>
  <c r="AF32" i="3" s="1"/>
  <c r="AQ55" i="3"/>
  <c r="AR55" i="3" s="1"/>
  <c r="AQ70" i="3" l="1"/>
  <c r="AR70" i="3" s="1"/>
  <c r="AQ68" i="3"/>
  <c r="AR68" i="3" s="1"/>
  <c r="AQ71" i="3"/>
  <c r="AR71" i="3" s="1"/>
  <c r="AQ74" i="3"/>
  <c r="AR74" i="3" s="1"/>
  <c r="AQ69" i="3"/>
  <c r="AR69" i="3" s="1"/>
  <c r="AQ75" i="3"/>
  <c r="AR75" i="3" s="1"/>
  <c r="AQ72" i="3"/>
  <c r="AR72" i="3" s="1"/>
  <c r="AQ73" i="3"/>
  <c r="AR73" i="3" s="1"/>
  <c r="AQ67" i="3"/>
  <c r="AR67" i="3" s="1"/>
  <c r="I16" i="6"/>
  <c r="M53" i="6"/>
  <c r="AR52" i="8"/>
  <c r="AS52" i="8" s="1"/>
  <c r="I18" i="6"/>
  <c r="I55" i="6"/>
  <c r="DS26" i="5"/>
  <c r="AE26" i="3" s="1"/>
  <c r="AF26" i="3" s="1"/>
  <c r="DS60" i="5"/>
  <c r="AE60" i="3" s="1"/>
  <c r="AF60" i="3" s="1"/>
  <c r="AJ51" i="5"/>
  <c r="AJ50" i="5"/>
  <c r="M67" i="6"/>
  <c r="AR66" i="8"/>
  <c r="AS66" i="8" s="1"/>
  <c r="CB69" i="5"/>
  <c r="AB68" i="8"/>
  <c r="AC68" i="8" s="1"/>
  <c r="DS34" i="5"/>
  <c r="AE34" i="3" s="1"/>
  <c r="AF34" i="3" s="1"/>
  <c r="AB65" i="8"/>
  <c r="AC65" i="8" s="1"/>
  <c r="CB66" i="5"/>
  <c r="DS23" i="5"/>
  <c r="AE23" i="3" s="1"/>
  <c r="AF23" i="3" s="1"/>
  <c r="CB60" i="5"/>
  <c r="AB59" i="8"/>
  <c r="AC59" i="8" s="1"/>
  <c r="DF66" i="5"/>
  <c r="AJ65" i="8"/>
  <c r="AK65" i="8" s="1"/>
  <c r="AQ16" i="3"/>
  <c r="AR16" i="3" s="1"/>
  <c r="AQ30" i="3"/>
  <c r="AR30" i="3" s="1"/>
  <c r="I32" i="6"/>
  <c r="DS57" i="5"/>
  <c r="AE57" i="3" s="1"/>
  <c r="AF57" i="3" s="1"/>
  <c r="M58" i="6"/>
  <c r="AR57" i="8"/>
  <c r="AS57" i="8" s="1"/>
  <c r="I52" i="6"/>
  <c r="BZ40" i="5"/>
  <c r="AB22" i="8"/>
  <c r="AC22" i="8" s="1"/>
  <c r="CB23" i="5"/>
  <c r="AB67" i="8"/>
  <c r="AC67" i="8" s="1"/>
  <c r="CB68" i="5"/>
  <c r="P66" i="8"/>
  <c r="Q66" i="8" s="1"/>
  <c r="AL67" i="5"/>
  <c r="AJ68" i="8"/>
  <c r="AK68" i="8" s="1"/>
  <c r="DF69" i="5"/>
  <c r="CB63" i="5"/>
  <c r="AB62" i="8"/>
  <c r="AC62" i="8" s="1"/>
  <c r="DS48" i="5"/>
  <c r="AE48" i="3" s="1"/>
  <c r="AF48" i="3" s="1"/>
  <c r="P48" i="8"/>
  <c r="Q48" i="8" s="1"/>
  <c r="AL49" i="5"/>
  <c r="AR27" i="8"/>
  <c r="AS27" i="8" s="1"/>
  <c r="M28" i="6"/>
  <c r="DS36" i="5"/>
  <c r="AE36" i="3" s="1"/>
  <c r="AF36" i="3" s="1"/>
  <c r="DS65" i="5"/>
  <c r="AE65" i="3" s="1"/>
  <c r="AF65" i="3" s="1"/>
  <c r="AQ27" i="3"/>
  <c r="AR27" i="3" s="1"/>
  <c r="AQ66" i="3"/>
  <c r="AR66" i="3" s="1"/>
  <c r="AQ62" i="3"/>
  <c r="AR62" i="3" s="1"/>
  <c r="I65" i="6"/>
  <c r="I51" i="6"/>
  <c r="I50" i="6"/>
  <c r="I24" i="6"/>
  <c r="CB19" i="5"/>
  <c r="AB18" i="8"/>
  <c r="AC18" i="8" s="1"/>
  <c r="AJ66" i="8"/>
  <c r="AK66" i="8" s="1"/>
  <c r="DF67" i="5"/>
  <c r="P54" i="8"/>
  <c r="Q54" i="8" s="1"/>
  <c r="AL55" i="5"/>
  <c r="DS16" i="5"/>
  <c r="AE16" i="3" s="1"/>
  <c r="AF16" i="3" s="1"/>
  <c r="DS67" i="5"/>
  <c r="AE67" i="3" s="1"/>
  <c r="AF67" i="3" s="1"/>
  <c r="AR55" i="8"/>
  <c r="AS55" i="8" s="1"/>
  <c r="M56" i="6"/>
  <c r="DS17" i="5"/>
  <c r="AE17" i="3" s="1"/>
  <c r="AF17" i="3" s="1"/>
  <c r="AL60" i="5"/>
  <c r="P59" i="8"/>
  <c r="Q59" i="8" s="1"/>
  <c r="DS44" i="5"/>
  <c r="AE44" i="3" s="1"/>
  <c r="AF44" i="3" s="1"/>
  <c r="DS42" i="5"/>
  <c r="AE42" i="3" s="1"/>
  <c r="AF42" i="3" s="1"/>
  <c r="DF62" i="5"/>
  <c r="AJ61" i="8"/>
  <c r="AK61" i="8" s="1"/>
  <c r="CB64" i="5"/>
  <c r="AB63" i="8"/>
  <c r="AC63" i="8" s="1"/>
  <c r="AR29" i="8"/>
  <c r="AS29" i="8" s="1"/>
  <c r="M30" i="6"/>
  <c r="AQ32" i="3"/>
  <c r="AR32" i="3" s="1"/>
  <c r="AQ64" i="3"/>
  <c r="AR64" i="3" s="1"/>
  <c r="I64" i="6"/>
  <c r="I25" i="6"/>
  <c r="DD47" i="5"/>
  <c r="DD49" i="5"/>
  <c r="BZ62" i="5"/>
  <c r="DS33" i="5"/>
  <c r="AE33" i="3" s="1"/>
  <c r="AF33" i="3" s="1"/>
  <c r="DS54" i="5"/>
  <c r="AE54" i="3" s="1"/>
  <c r="AF54" i="3" s="1"/>
  <c r="DS41" i="5"/>
  <c r="AE41" i="3" s="1"/>
  <c r="AF41" i="3" s="1"/>
  <c r="AR28" i="8"/>
  <c r="AS28" i="8" s="1"/>
  <c r="M29" i="6"/>
  <c r="AR26" i="8"/>
  <c r="AS26" i="8" s="1"/>
  <c r="M27" i="6"/>
  <c r="AJ51" i="8"/>
  <c r="AK51" i="8" s="1"/>
  <c r="DF52" i="5"/>
  <c r="DS51" i="5"/>
  <c r="AE51" i="3" s="1"/>
  <c r="AF51" i="3" s="1"/>
  <c r="AJ54" i="8"/>
  <c r="AK54" i="8" s="1"/>
  <c r="DF55" i="5"/>
  <c r="P61" i="8"/>
  <c r="Q61" i="8" s="1"/>
  <c r="AL62" i="5"/>
  <c r="P68" i="8"/>
  <c r="Q68" i="8" s="1"/>
  <c r="AL69" i="5"/>
  <c r="AQ49" i="3"/>
  <c r="AR49" i="3" s="1"/>
  <c r="I63" i="6"/>
  <c r="AR67" i="8"/>
  <c r="AS67" i="8" s="1"/>
  <c r="M68" i="6"/>
  <c r="I54" i="6"/>
  <c r="I69" i="6"/>
  <c r="DF68" i="5"/>
  <c r="AJ67" i="8"/>
  <c r="AK67" i="8" s="1"/>
  <c r="AJ47" i="5"/>
  <c r="P67" i="8"/>
  <c r="Q67" i="8" s="1"/>
  <c r="AL68" i="5"/>
  <c r="P51" i="8"/>
  <c r="Q51" i="8" s="1"/>
  <c r="AL52" i="5"/>
  <c r="CB67" i="5"/>
  <c r="AB66" i="8"/>
  <c r="AC66" i="8" s="1"/>
  <c r="DS37" i="5"/>
  <c r="AE37" i="3" s="1"/>
  <c r="AF37" i="3" s="1"/>
  <c r="DF56" i="5"/>
  <c r="AJ55" i="8"/>
  <c r="AK55" i="8" s="1"/>
  <c r="DS38" i="5"/>
  <c r="AE38" i="3" s="1"/>
  <c r="AF38" i="3" s="1"/>
  <c r="DS40" i="5"/>
  <c r="AE40" i="3" s="1"/>
  <c r="AF40" i="3" s="1"/>
  <c r="DS66" i="5"/>
  <c r="AE66" i="3" s="1"/>
  <c r="AF66" i="3" s="1"/>
  <c r="AQ50" i="3"/>
  <c r="AR50" i="3" s="1"/>
  <c r="I60" i="6"/>
  <c r="I49" i="6"/>
  <c r="CB51" i="5"/>
  <c r="AB50" i="8"/>
  <c r="AC50" i="8" s="1"/>
  <c r="BZ46" i="5"/>
  <c r="DD50" i="5"/>
  <c r="DS35" i="5"/>
  <c r="AE35" i="3" s="1"/>
  <c r="AF35" i="3" s="1"/>
  <c r="DS56" i="5"/>
  <c r="AE56" i="3" s="1"/>
  <c r="AF56" i="3" s="1"/>
  <c r="DS30" i="5"/>
  <c r="AE30" i="3" s="1"/>
  <c r="AF30" i="3" s="1"/>
  <c r="DS63" i="5"/>
  <c r="AE63" i="3" s="1"/>
  <c r="AF63" i="3" s="1"/>
  <c r="P63" i="8"/>
  <c r="Q63" i="8" s="1"/>
  <c r="AL64" i="5"/>
  <c r="AJ59" i="8"/>
  <c r="AK59" i="8" s="1"/>
  <c r="DF60" i="5"/>
  <c r="AJ63" i="8"/>
  <c r="AK63" i="8" s="1"/>
  <c r="DF64" i="5"/>
  <c r="P55" i="8"/>
  <c r="Q55" i="8" s="1"/>
  <c r="AL56" i="5"/>
  <c r="DS27" i="5"/>
  <c r="AE27" i="3" s="1"/>
  <c r="AF27" i="3" s="1"/>
  <c r="DS64" i="5"/>
  <c r="AE64" i="3" s="1"/>
  <c r="AF64" i="3" s="1"/>
  <c r="DS49" i="5"/>
  <c r="AE49" i="3" s="1"/>
  <c r="AF49" i="3" s="1"/>
  <c r="DS20" i="5"/>
  <c r="AE20" i="3" s="1"/>
  <c r="AF20" i="3" s="1"/>
  <c r="DS18" i="5"/>
  <c r="AE18" i="3" s="1"/>
  <c r="AF18" i="3" s="1"/>
  <c r="AR68" i="8" l="1"/>
  <c r="AS68" i="8" s="1"/>
  <c r="M69" i="6"/>
  <c r="AR15" i="8"/>
  <c r="AS15" i="8" s="1"/>
  <c r="M16" i="6"/>
  <c r="DD23" i="5"/>
  <c r="DS74" i="5"/>
  <c r="AE74" i="3" s="1"/>
  <c r="AF74" i="3" s="1"/>
  <c r="AJ23" i="5"/>
  <c r="AJ66" i="5"/>
  <c r="P46" i="8"/>
  <c r="Q46" i="8" s="1"/>
  <c r="AL47" i="5"/>
  <c r="AR23" i="8"/>
  <c r="AS23" i="8" s="1"/>
  <c r="M24" i="6"/>
  <c r="M51" i="6"/>
  <c r="AR50" i="8"/>
  <c r="AS50" i="8" s="1"/>
  <c r="P49" i="8"/>
  <c r="Q49" i="8" s="1"/>
  <c r="AL50" i="5"/>
  <c r="AR17" i="8"/>
  <c r="AS17" i="8" s="1"/>
  <c r="M18" i="6"/>
  <c r="CB40" i="5"/>
  <c r="AB39" i="8"/>
  <c r="AC39" i="8" s="1"/>
  <c r="DS71" i="5"/>
  <c r="AE71" i="3" s="1"/>
  <c r="AF71" i="3" s="1"/>
  <c r="CB46" i="5"/>
  <c r="AB45" i="8"/>
  <c r="AC45" i="8" s="1"/>
  <c r="AR62" i="8"/>
  <c r="AS62" i="8" s="1"/>
  <c r="M63" i="6"/>
  <c r="AJ48" i="8"/>
  <c r="AK48" i="8" s="1"/>
  <c r="DF49" i="5"/>
  <c r="M25" i="6"/>
  <c r="AR24" i="8"/>
  <c r="AS24" i="8" s="1"/>
  <c r="M52" i="6"/>
  <c r="AR51" i="8"/>
  <c r="AS51" i="8" s="1"/>
  <c r="M49" i="6"/>
  <c r="AR48" i="8"/>
  <c r="AS48" i="8" s="1"/>
  <c r="AQ59" i="3"/>
  <c r="AR59" i="3" s="1"/>
  <c r="DS59" i="5"/>
  <c r="AE59" i="3" s="1"/>
  <c r="AF59" i="3" s="1"/>
  <c r="DS75" i="5"/>
  <c r="AE75" i="3" s="1"/>
  <c r="AF75" i="3" s="1"/>
  <c r="BZ65" i="5"/>
  <c r="DD51" i="5"/>
  <c r="AR59" i="8"/>
  <c r="AS59" i="8" s="1"/>
  <c r="M60" i="6"/>
  <c r="AR53" i="8"/>
  <c r="AS53" i="8" s="1"/>
  <c r="M54" i="6"/>
  <c r="AR31" i="8"/>
  <c r="AS31" i="8" s="1"/>
  <c r="M32" i="6"/>
  <c r="DS73" i="5"/>
  <c r="AE73" i="3" s="1"/>
  <c r="AF73" i="3" s="1"/>
  <c r="DS72" i="5"/>
  <c r="AE72" i="3" s="1"/>
  <c r="AF72" i="3" s="1"/>
  <c r="AQ58" i="3"/>
  <c r="AR58" i="3" s="1"/>
  <c r="DS58" i="5"/>
  <c r="AE58" i="3" s="1"/>
  <c r="AF58" i="3" s="1"/>
  <c r="AR49" i="8"/>
  <c r="AS49" i="8" s="1"/>
  <c r="M50" i="6"/>
  <c r="AR64" i="8"/>
  <c r="AS64" i="8" s="1"/>
  <c r="M65" i="6"/>
  <c r="P50" i="8"/>
  <c r="Q50" i="8" s="1"/>
  <c r="AL51" i="5"/>
  <c r="AR54" i="8"/>
  <c r="AS54" i="8" s="1"/>
  <c r="M55" i="6"/>
  <c r="DS70" i="5"/>
  <c r="AE70" i="3" s="1"/>
  <c r="AF70" i="3" s="1"/>
  <c r="BZ16" i="5"/>
  <c r="DF50" i="5"/>
  <c r="AJ49" i="8"/>
  <c r="AK49" i="8" s="1"/>
  <c r="AB61" i="8"/>
  <c r="AC61" i="8" s="1"/>
  <c r="CB62" i="5"/>
  <c r="AJ46" i="8"/>
  <c r="AK46" i="8" s="1"/>
  <c r="DF47" i="5"/>
  <c r="AR63" i="8"/>
  <c r="AS63" i="8" s="1"/>
  <c r="M64" i="6"/>
  <c r="DS83" i="5"/>
  <c r="AJ22" i="8" l="1"/>
  <c r="AK22" i="8" s="1"/>
  <c r="DF23" i="5"/>
  <c r="AB64" i="8"/>
  <c r="AC64" i="8" s="1"/>
  <c r="CB65" i="5"/>
  <c r="AL23" i="5"/>
  <c r="P22" i="8"/>
  <c r="Q22" i="8" s="1"/>
  <c r="AE83" i="3"/>
  <c r="DU83" i="5"/>
  <c r="DS84" i="5"/>
  <c r="AJ50" i="8"/>
  <c r="AK50" i="8" s="1"/>
  <c r="DF51" i="5"/>
  <c r="AB15" i="8"/>
  <c r="AC15" i="8" s="1"/>
  <c r="CB16" i="5"/>
  <c r="AL66" i="5"/>
  <c r="P65" i="8"/>
  <c r="Q65" i="8" s="1"/>
  <c r="AF83" i="3" l="1"/>
  <c r="AE84" i="3"/>
  <c r="AF84" i="3" s="1"/>
  <c r="K68" i="7" l="1"/>
  <c r="AV67" i="8" l="1"/>
  <c r="AW67" i="8" s="1"/>
  <c r="O68" i="7"/>
  <c r="K69" i="7"/>
  <c r="K23" i="7"/>
  <c r="K58" i="7"/>
  <c r="K46" i="7"/>
  <c r="K66" i="7"/>
  <c r="K62" i="7"/>
  <c r="AV45" i="8" l="1"/>
  <c r="AW45" i="8" s="1"/>
  <c r="O46" i="7"/>
  <c r="K67" i="7"/>
  <c r="AV61" i="8"/>
  <c r="AW61" i="8" s="1"/>
  <c r="O62" i="7"/>
  <c r="AV22" i="8"/>
  <c r="AW22" i="8" s="1"/>
  <c r="O23" i="7"/>
  <c r="K50" i="7"/>
  <c r="K60" i="7"/>
  <c r="K16" i="7"/>
  <c r="K27" i="7"/>
  <c r="K30" i="7"/>
  <c r="K32" i="7"/>
  <c r="AV68" i="8"/>
  <c r="AW68" i="8" s="1"/>
  <c r="O69" i="7"/>
  <c r="AV65" i="8"/>
  <c r="AW65" i="8" s="1"/>
  <c r="O66" i="7"/>
  <c r="O58" i="7"/>
  <c r="AV57" i="8"/>
  <c r="AW57" i="8" s="1"/>
  <c r="K55" i="7"/>
  <c r="K49" i="7"/>
  <c r="AV54" i="8" l="1"/>
  <c r="AW54" i="8" s="1"/>
  <c r="O55" i="7"/>
  <c r="O30" i="7"/>
  <c r="AV29" i="8"/>
  <c r="AW29" i="8" s="1"/>
  <c r="AV15" i="8"/>
  <c r="AW15" i="8" s="1"/>
  <c r="O16" i="7"/>
  <c r="AV49" i="8"/>
  <c r="AW49" i="8" s="1"/>
  <c r="O50" i="7"/>
  <c r="AV66" i="8"/>
  <c r="AW66" i="8" s="1"/>
  <c r="O67" i="7"/>
  <c r="AV48" i="8"/>
  <c r="AW48" i="8" s="1"/>
  <c r="O49" i="7"/>
  <c r="O32" i="7"/>
  <c r="AV31" i="8"/>
  <c r="AW31" i="8" s="1"/>
  <c r="O27" i="7"/>
  <c r="AV26" i="8"/>
  <c r="AW26" i="8" s="1"/>
  <c r="AV59" i="8"/>
  <c r="AW59" i="8" s="1"/>
  <c r="O60" i="7"/>
  <c r="K46" i="6" l="1"/>
  <c r="K42" i="6"/>
  <c r="K39" i="6"/>
  <c r="K31" i="6"/>
  <c r="K26" i="6"/>
  <c r="K36" i="6"/>
  <c r="K14" i="6"/>
  <c r="K21" i="6"/>
  <c r="K33" i="6"/>
  <c r="K44" i="6"/>
  <c r="K19" i="6"/>
  <c r="K35" i="6"/>
  <c r="K43" i="6"/>
  <c r="K22" i="6"/>
  <c r="K40" i="6"/>
  <c r="K45" i="6"/>
  <c r="K38" i="6"/>
  <c r="K17" i="6"/>
  <c r="K47" i="6"/>
  <c r="K34" i="6"/>
  <c r="K23" i="6"/>
  <c r="K41" i="6"/>
  <c r="K20" i="6"/>
  <c r="K37" i="6"/>
  <c r="K15" i="6"/>
  <c r="K48" i="6" l="1"/>
  <c r="H48" i="4" l="1"/>
  <c r="J48" i="4" l="1"/>
  <c r="D47" i="8"/>
  <c r="E47" i="8" s="1"/>
  <c r="H36" i="4"/>
  <c r="H44" i="4"/>
  <c r="H43" i="4"/>
  <c r="H41" i="4"/>
  <c r="H33" i="4"/>
  <c r="H38" i="4"/>
  <c r="H39" i="4"/>
  <c r="H50" i="4"/>
  <c r="H34" i="4"/>
  <c r="D32" i="8" l="1"/>
  <c r="E32" i="8" s="1"/>
  <c r="J33" i="4"/>
  <c r="D38" i="8"/>
  <c r="E38" i="8" s="1"/>
  <c r="J39" i="4"/>
  <c r="J41" i="4"/>
  <c r="D40" i="8"/>
  <c r="E40" i="8" s="1"/>
  <c r="D35" i="8"/>
  <c r="E35" i="8" s="1"/>
  <c r="J36" i="4"/>
  <c r="D43" i="8"/>
  <c r="E43" i="8" s="1"/>
  <c r="J44" i="4"/>
  <c r="D49" i="8"/>
  <c r="E49" i="8" s="1"/>
  <c r="J50" i="4"/>
  <c r="H20" i="4"/>
  <c r="D33" i="8"/>
  <c r="E33" i="8" s="1"/>
  <c r="J34" i="4"/>
  <c r="D37" i="8"/>
  <c r="E37" i="8" s="1"/>
  <c r="J38" i="4"/>
  <c r="D42" i="8"/>
  <c r="E42" i="8" s="1"/>
  <c r="J43" i="4"/>
  <c r="D19" i="8" l="1"/>
  <c r="J20" i="4"/>
  <c r="E19" i="8" l="1"/>
  <c r="I61" i="6" l="1"/>
  <c r="AR60" i="8" l="1"/>
  <c r="AS60" i="8" s="1"/>
  <c r="M61" i="6"/>
  <c r="DD16" i="5" l="1"/>
  <c r="K57" i="6"/>
  <c r="K77" i="6" s="1"/>
  <c r="DD18" i="5" l="1"/>
  <c r="AJ15" i="8"/>
  <c r="AK15" i="8" s="1"/>
  <c r="DF16" i="5"/>
  <c r="AJ63" i="5"/>
  <c r="DD35" i="5"/>
  <c r="I34" i="6" l="1"/>
  <c r="I19" i="6"/>
  <c r="P62" i="8"/>
  <c r="Q62" i="8" s="1"/>
  <c r="AL63" i="5"/>
  <c r="I42" i="6"/>
  <c r="I20" i="6"/>
  <c r="I45" i="6"/>
  <c r="I41" i="6"/>
  <c r="DF35" i="5"/>
  <c r="AJ34" i="8"/>
  <c r="AK34" i="8" s="1"/>
  <c r="AJ17" i="8"/>
  <c r="AK17" i="8" s="1"/>
  <c r="DF18" i="5"/>
  <c r="I44" i="6"/>
  <c r="AJ42" i="5"/>
  <c r="I46" i="6"/>
  <c r="I14" i="6"/>
  <c r="I17" i="6"/>
  <c r="AR43" i="8" l="1"/>
  <c r="AS43" i="8" s="1"/>
  <c r="M44" i="6"/>
  <c r="M42" i="6"/>
  <c r="AR41" i="8"/>
  <c r="AS41" i="8" s="1"/>
  <c r="I37" i="6"/>
  <c r="AR19" i="8"/>
  <c r="AS19" i="8" s="1"/>
  <c r="M20" i="6"/>
  <c r="AR18" i="8"/>
  <c r="AS18" i="8" s="1"/>
  <c r="M19" i="6"/>
  <c r="M14" i="6"/>
  <c r="AR13" i="8"/>
  <c r="P41" i="8"/>
  <c r="Q41" i="8" s="1"/>
  <c r="AL42" i="5"/>
  <c r="AR16" i="8"/>
  <c r="AS16" i="8" s="1"/>
  <c r="M17" i="6"/>
  <c r="AR44" i="8"/>
  <c r="AS44" i="8" s="1"/>
  <c r="M45" i="6"/>
  <c r="AR40" i="8"/>
  <c r="AS40" i="8" s="1"/>
  <c r="M41" i="6"/>
  <c r="M34" i="6"/>
  <c r="AR33" i="8"/>
  <c r="AS33" i="8" s="1"/>
  <c r="AR45" i="8"/>
  <c r="AS45" i="8" s="1"/>
  <c r="M46" i="6"/>
  <c r="I57" i="6"/>
  <c r="I36" i="6" l="1"/>
  <c r="AR56" i="8"/>
  <c r="AS56" i="8" s="1"/>
  <c r="M57" i="6"/>
  <c r="I38" i="6"/>
  <c r="AR36" i="8"/>
  <c r="AS36" i="8" s="1"/>
  <c r="M37" i="6"/>
  <c r="AS13" i="8"/>
  <c r="AR35" i="8" l="1"/>
  <c r="AS35" i="8" s="1"/>
  <c r="M36" i="6"/>
  <c r="AR37" i="8"/>
  <c r="AS37" i="8" s="1"/>
  <c r="M38" i="6"/>
  <c r="K51" i="7" l="1"/>
  <c r="K63" i="7"/>
  <c r="K65" i="7"/>
  <c r="K21" i="7"/>
  <c r="K26" i="7"/>
  <c r="AV25" i="8" l="1"/>
  <c r="AW25" i="8" s="1"/>
  <c r="O26" i="7"/>
  <c r="K14" i="7"/>
  <c r="K17" i="7"/>
  <c r="K37" i="7"/>
  <c r="AV64" i="8"/>
  <c r="AW64" i="8" s="1"/>
  <c r="O65" i="7"/>
  <c r="AV62" i="8"/>
  <c r="AW62" i="8" s="1"/>
  <c r="O63" i="7"/>
  <c r="AV20" i="8"/>
  <c r="AW20" i="8" s="1"/>
  <c r="O21" i="7"/>
  <c r="K18" i="7"/>
  <c r="K57" i="7"/>
  <c r="O51" i="7"/>
  <c r="AV50" i="8"/>
  <c r="AW50" i="8" s="1"/>
  <c r="K39" i="7"/>
  <c r="AV17" i="8" l="1"/>
  <c r="AW17" i="8" s="1"/>
  <c r="O18" i="7"/>
  <c r="O57" i="7"/>
  <c r="AV56" i="8"/>
  <c r="AW56" i="8" s="1"/>
  <c r="AV36" i="8"/>
  <c r="AW36" i="8" s="1"/>
  <c r="O37" i="7"/>
  <c r="AV13" i="8"/>
  <c r="O14" i="7"/>
  <c r="K42" i="7"/>
  <c r="O17" i="7"/>
  <c r="AV16" i="8"/>
  <c r="AW16" i="8" s="1"/>
  <c r="AV38" i="8"/>
  <c r="AW38" i="8" s="1"/>
  <c r="O39" i="7"/>
  <c r="AW13" i="8" l="1"/>
  <c r="O42" i="7"/>
  <c r="AV41" i="8"/>
  <c r="AW41" i="8" s="1"/>
  <c r="DD15" i="5" l="1"/>
  <c r="DD17" i="5"/>
  <c r="AJ16" i="8" l="1"/>
  <c r="AK16" i="8" s="1"/>
  <c r="DF17" i="5"/>
  <c r="AJ14" i="8"/>
  <c r="AK14" i="8" s="1"/>
  <c r="DF15" i="5"/>
  <c r="DD65" i="5" l="1"/>
  <c r="DD63" i="5"/>
  <c r="AJ64" i="8" l="1"/>
  <c r="AK64" i="8" s="1"/>
  <c r="DF65" i="5"/>
  <c r="AJ62" i="8"/>
  <c r="AK62" i="8" s="1"/>
  <c r="DF63" i="5"/>
  <c r="AJ31" i="5" l="1"/>
  <c r="AJ25" i="5" l="1"/>
  <c r="P30" i="8"/>
  <c r="Q30" i="8" s="1"/>
  <c r="AL31" i="5"/>
  <c r="P24" i="8" l="1"/>
  <c r="Q24" i="8" s="1"/>
  <c r="AL25" i="5"/>
  <c r="AN5" i="5" s="1"/>
  <c r="M25" i="7" l="1"/>
  <c r="Q25" i="7" s="1"/>
  <c r="K25" i="7" l="1"/>
  <c r="AV24" i="8" l="1"/>
  <c r="AW24" i="8" s="1"/>
  <c r="O25" i="7"/>
  <c r="K61" i="7" l="1"/>
  <c r="AV60" i="8" l="1"/>
  <c r="AW60" i="8" s="1"/>
  <c r="O61" i="7"/>
  <c r="K31" i="7"/>
  <c r="AV30" i="8" l="1"/>
  <c r="AW30" i="8" s="1"/>
  <c r="O31" i="7"/>
  <c r="M20" i="7" l="1"/>
  <c r="Q20" i="7" s="1"/>
  <c r="M45" i="7" l="1"/>
  <c r="Q45" i="7" s="1"/>
  <c r="M40" i="7"/>
  <c r="Q40" i="7" s="1"/>
  <c r="M48" i="7"/>
  <c r="Q48" i="7" s="1"/>
  <c r="M34" i="7" l="1"/>
  <c r="Q34" i="7" s="1"/>
  <c r="M54" i="7"/>
  <c r="Q54" i="7" s="1"/>
  <c r="M44" i="7"/>
  <c r="Q44" i="7" s="1"/>
  <c r="M36" i="7"/>
  <c r="Q36" i="7" s="1"/>
  <c r="M35" i="7"/>
  <c r="Q35" i="7" s="1"/>
  <c r="M43" i="7"/>
  <c r="Q43" i="7" s="1"/>
  <c r="M38" i="7"/>
  <c r="Q38" i="7" s="1"/>
  <c r="M41" i="7"/>
  <c r="Q41" i="7" s="1"/>
  <c r="M47" i="7"/>
  <c r="Q47" i="7" s="1"/>
  <c r="K43" i="7" l="1"/>
  <c r="AV42" i="8" l="1"/>
  <c r="AW42" i="8" s="1"/>
  <c r="O43" i="7"/>
  <c r="K36" i="7" l="1"/>
  <c r="K45" i="7"/>
  <c r="AV44" i="8" l="1"/>
  <c r="AW44" i="8" s="1"/>
  <c r="O45" i="7"/>
  <c r="AV35" i="8"/>
  <c r="AW35" i="8" s="1"/>
  <c r="O36" i="7"/>
  <c r="M56" i="7" l="1"/>
  <c r="Q56" i="7" s="1"/>
  <c r="K56" i="7" l="1"/>
  <c r="AV55" i="8" l="1"/>
  <c r="AW55" i="8" s="1"/>
  <c r="O56" i="7"/>
  <c r="BZ14" i="5" l="1"/>
  <c r="BZ26" i="5"/>
  <c r="BZ48" i="5"/>
  <c r="BZ38" i="5" l="1"/>
  <c r="BZ49" i="5"/>
  <c r="AB47" i="8"/>
  <c r="AC47" i="8" s="1"/>
  <c r="CB48" i="5"/>
  <c r="BZ34" i="5"/>
  <c r="BZ31" i="5"/>
  <c r="AB25" i="8"/>
  <c r="AC25" i="8" s="1"/>
  <c r="CB26" i="5"/>
  <c r="CB14" i="5"/>
  <c r="AB13" i="8"/>
  <c r="BZ30" i="5"/>
  <c r="BZ18" i="5"/>
  <c r="BZ21" i="5"/>
  <c r="BZ24" i="5"/>
  <c r="BZ22" i="5"/>
  <c r="BZ47" i="5"/>
  <c r="BZ57" i="5"/>
  <c r="BZ42" i="5"/>
  <c r="AC13" i="8" l="1"/>
  <c r="CB34" i="5"/>
  <c r="AB33" i="8"/>
  <c r="AC33" i="8" s="1"/>
  <c r="AB21" i="8"/>
  <c r="AC21" i="8" s="1"/>
  <c r="CB22" i="5"/>
  <c r="AB17" i="8"/>
  <c r="AC17" i="8" s="1"/>
  <c r="CB18" i="5"/>
  <c r="CB49" i="5"/>
  <c r="AB48" i="8"/>
  <c r="AC48" i="8" s="1"/>
  <c r="AB30" i="8"/>
  <c r="AC30" i="8" s="1"/>
  <c r="CB31" i="5"/>
  <c r="AB46" i="8"/>
  <c r="AC46" i="8" s="1"/>
  <c r="CB47" i="5"/>
  <c r="CB57" i="5"/>
  <c r="AB56" i="8"/>
  <c r="AC56" i="8" s="1"/>
  <c r="AB20" i="8"/>
  <c r="AC20" i="8" s="1"/>
  <c r="CB21" i="5"/>
  <c r="AB41" i="8"/>
  <c r="AC41" i="8" s="1"/>
  <c r="CB42" i="5"/>
  <c r="AB23" i="8"/>
  <c r="AC23" i="8" s="1"/>
  <c r="CB24" i="5"/>
  <c r="AB29" i="8"/>
  <c r="AC29" i="8" s="1"/>
  <c r="CB30" i="5"/>
  <c r="AB37" i="8"/>
  <c r="AC37" i="8" s="1"/>
  <c r="CB38" i="5"/>
  <c r="AJ15" i="5" l="1"/>
  <c r="AJ14" i="5"/>
  <c r="AJ21" i="5"/>
  <c r="P20" i="8" l="1"/>
  <c r="Q20" i="8" s="1"/>
  <c r="AL21" i="5"/>
  <c r="P14" i="8"/>
  <c r="Q14" i="8" s="1"/>
  <c r="AL15" i="5"/>
  <c r="P13" i="8"/>
  <c r="AL14" i="5"/>
  <c r="Q13" i="8" l="1"/>
  <c r="DD57" i="5" l="1"/>
  <c r="DD19" i="5"/>
  <c r="DD32" i="5"/>
  <c r="DD30" i="5"/>
  <c r="DD40" i="5" l="1"/>
  <c r="DF30" i="5"/>
  <c r="AJ29" i="8"/>
  <c r="AK29" i="8" s="1"/>
  <c r="AJ31" i="8"/>
  <c r="AK31" i="8" s="1"/>
  <c r="DF32" i="5"/>
  <c r="AJ56" i="8"/>
  <c r="AK56" i="8" s="1"/>
  <c r="DF57" i="5"/>
  <c r="DF19" i="5"/>
  <c r="AJ18" i="8"/>
  <c r="AK18" i="8" s="1"/>
  <c r="AJ39" i="8" l="1"/>
  <c r="AK39" i="8" s="1"/>
  <c r="DF40" i="5"/>
  <c r="BZ17" i="5"/>
  <c r="AJ17" i="5" l="1"/>
  <c r="AJ19" i="5"/>
  <c r="AJ30" i="5"/>
  <c r="AJ57" i="5"/>
  <c r="AJ32" i="5"/>
  <c r="AB16" i="8"/>
  <c r="AC16" i="8" s="1"/>
  <c r="CB17" i="5"/>
  <c r="P29" i="8" l="1"/>
  <c r="Q29" i="8" s="1"/>
  <c r="AL30" i="5"/>
  <c r="AJ18" i="5"/>
  <c r="P56" i="8"/>
  <c r="Q56" i="8" s="1"/>
  <c r="AL57" i="5"/>
  <c r="AL32" i="5"/>
  <c r="P31" i="8"/>
  <c r="Q31" i="8" s="1"/>
  <c r="P16" i="8"/>
  <c r="Q16" i="8" s="1"/>
  <c r="AL17" i="5"/>
  <c r="AJ20" i="5"/>
  <c r="AJ26" i="5"/>
  <c r="P18" i="8"/>
  <c r="Q18" i="8" s="1"/>
  <c r="AL19" i="5"/>
  <c r="P19" i="8" l="1"/>
  <c r="Q19" i="8" s="1"/>
  <c r="AL20" i="5"/>
  <c r="P17" i="8"/>
  <c r="Q17" i="8" s="1"/>
  <c r="AL18" i="5"/>
  <c r="AL26" i="5"/>
  <c r="P25" i="8"/>
  <c r="Q25" i="8" s="1"/>
  <c r="V31" i="5" l="1"/>
  <c r="L30" i="8" l="1"/>
  <c r="X31" i="5"/>
  <c r="X77" i="5" s="1"/>
  <c r="V77" i="5"/>
  <c r="M30" i="8" l="1"/>
  <c r="M77" i="8" s="1"/>
  <c r="L77" i="8"/>
  <c r="W18" i="5"/>
  <c r="J18" i="3" l="1"/>
  <c r="Y18" i="5"/>
  <c r="K18" i="3" l="1"/>
  <c r="W31" i="5"/>
  <c r="J31" i="3" l="1"/>
  <c r="Y31" i="5"/>
  <c r="Y77" i="5" s="1"/>
  <c r="W77" i="5"/>
  <c r="K31" i="3" l="1"/>
  <c r="K77" i="3" s="1"/>
  <c r="J77" i="3"/>
  <c r="AX31" i="5" l="1"/>
  <c r="AX39" i="5"/>
  <c r="AX36" i="5"/>
  <c r="AX28" i="5"/>
  <c r="AX48" i="5"/>
  <c r="AY44" i="5"/>
  <c r="AY42" i="5"/>
  <c r="AY29" i="5"/>
  <c r="AY38" i="5"/>
  <c r="AY36" i="5"/>
  <c r="AY33" i="5"/>
  <c r="AY39" i="5"/>
  <c r="AY41" i="5"/>
  <c r="AY37" i="5"/>
  <c r="AY31" i="5"/>
  <c r="AY20" i="5"/>
  <c r="AY48" i="5"/>
  <c r="AY45" i="5"/>
  <c r="AY35" i="5"/>
  <c r="AY54" i="5"/>
  <c r="AY21" i="5"/>
  <c r="AY40" i="5"/>
  <c r="AY46" i="5"/>
  <c r="AY22" i="5"/>
  <c r="AY43" i="5"/>
  <c r="AY34" i="5"/>
  <c r="P22" i="3" l="1"/>
  <c r="Q22" i="3" s="1"/>
  <c r="BA22" i="5"/>
  <c r="AX44" i="5"/>
  <c r="AX29" i="5"/>
  <c r="P35" i="3"/>
  <c r="Q35" i="3" s="1"/>
  <c r="BA35" i="5"/>
  <c r="P31" i="3"/>
  <c r="Q31" i="3" s="1"/>
  <c r="BA31" i="5"/>
  <c r="P33" i="3"/>
  <c r="Q33" i="3" s="1"/>
  <c r="BA33" i="5"/>
  <c r="AX46" i="5"/>
  <c r="AX21" i="5"/>
  <c r="AX38" i="5"/>
  <c r="AX18" i="5"/>
  <c r="T38" i="8"/>
  <c r="U38" i="8" s="1"/>
  <c r="AZ39" i="5"/>
  <c r="P43" i="3"/>
  <c r="Q43" i="3" s="1"/>
  <c r="BA43" i="5"/>
  <c r="P48" i="3"/>
  <c r="Q48" i="3" s="1"/>
  <c r="BA48" i="5"/>
  <c r="AX42" i="5"/>
  <c r="AZ36" i="5"/>
  <c r="T35" i="8"/>
  <c r="U35" i="8" s="1"/>
  <c r="P46" i="3"/>
  <c r="Q46" i="3" s="1"/>
  <c r="BA46" i="5"/>
  <c r="P45" i="3"/>
  <c r="Q45" i="3" s="1"/>
  <c r="BA45" i="5"/>
  <c r="P36" i="3"/>
  <c r="Q36" i="3" s="1"/>
  <c r="BA36" i="5"/>
  <c r="AX37" i="5"/>
  <c r="AX15" i="5"/>
  <c r="AX54" i="5"/>
  <c r="AX14" i="5"/>
  <c r="AX40" i="5"/>
  <c r="P39" i="3"/>
  <c r="Q39" i="3" s="1"/>
  <c r="BA39" i="5"/>
  <c r="AX45" i="5"/>
  <c r="P20" i="3"/>
  <c r="Q20" i="3" s="1"/>
  <c r="BA20" i="5"/>
  <c r="P44" i="3"/>
  <c r="Q44" i="3" s="1"/>
  <c r="BA44" i="5"/>
  <c r="AX33" i="5"/>
  <c r="P37" i="3"/>
  <c r="Q37" i="3" s="1"/>
  <c r="BA37" i="5"/>
  <c r="AX43" i="5"/>
  <c r="T47" i="8"/>
  <c r="U47" i="8" s="1"/>
  <c r="AZ48" i="5"/>
  <c r="AX35" i="5"/>
  <c r="AX41" i="5"/>
  <c r="AX24" i="5"/>
  <c r="T27" i="8"/>
  <c r="U27" i="8" s="1"/>
  <c r="AZ28" i="5"/>
  <c r="BA42" i="5"/>
  <c r="P42" i="3"/>
  <c r="Q42" i="3" s="1"/>
  <c r="AX22" i="5"/>
  <c r="P54" i="3"/>
  <c r="Q54" i="3" s="1"/>
  <c r="BA54" i="5"/>
  <c r="P40" i="3"/>
  <c r="Q40" i="3" s="1"/>
  <c r="BA40" i="5"/>
  <c r="P38" i="3"/>
  <c r="Q38" i="3" s="1"/>
  <c r="BA38" i="5"/>
  <c r="P34" i="3"/>
  <c r="Q34" i="3" s="1"/>
  <c r="BA34" i="5"/>
  <c r="P21" i="3"/>
  <c r="Q21" i="3" s="1"/>
  <c r="BA21" i="5"/>
  <c r="P41" i="3"/>
  <c r="Q41" i="3" s="1"/>
  <c r="BA41" i="5"/>
  <c r="P29" i="3"/>
  <c r="Q29" i="3" s="1"/>
  <c r="BA29" i="5"/>
  <c r="AX25" i="5"/>
  <c r="AX20" i="5"/>
  <c r="AX34" i="5"/>
  <c r="T30" i="8"/>
  <c r="U30" i="8" s="1"/>
  <c r="AZ31" i="5"/>
  <c r="AY18" i="5"/>
  <c r="T23" i="8" l="1"/>
  <c r="U23" i="8" s="1"/>
  <c r="AZ24" i="5"/>
  <c r="T37" i="8"/>
  <c r="U37" i="8" s="1"/>
  <c r="AZ38" i="5"/>
  <c r="AZ34" i="5"/>
  <c r="T33" i="8"/>
  <c r="U33" i="8" s="1"/>
  <c r="T24" i="8"/>
  <c r="U24" i="8" s="1"/>
  <c r="AZ25" i="5"/>
  <c r="T40" i="8"/>
  <c r="U40" i="8" s="1"/>
  <c r="AZ41" i="5"/>
  <c r="T42" i="8"/>
  <c r="U42" i="8" s="1"/>
  <c r="AZ43" i="5"/>
  <c r="T36" i="8"/>
  <c r="U36" i="8" s="1"/>
  <c r="AZ37" i="5"/>
  <c r="T44" i="8"/>
  <c r="U44" i="8" s="1"/>
  <c r="AZ45" i="5"/>
  <c r="AZ14" i="5"/>
  <c r="T13" i="8"/>
  <c r="AX77" i="5"/>
  <c r="T53" i="8"/>
  <c r="U53" i="8" s="1"/>
  <c r="AZ54" i="5"/>
  <c r="T20" i="8"/>
  <c r="U20" i="8" s="1"/>
  <c r="AZ21" i="5"/>
  <c r="T43" i="8"/>
  <c r="U43" i="8" s="1"/>
  <c r="AZ44" i="5"/>
  <c r="T41" i="8"/>
  <c r="U41" i="8" s="1"/>
  <c r="AZ42" i="5"/>
  <c r="T34" i="8"/>
  <c r="U34" i="8" s="1"/>
  <c r="AZ35" i="5"/>
  <c r="AZ40" i="5"/>
  <c r="T39" i="8"/>
  <c r="U39" i="8" s="1"/>
  <c r="AZ18" i="5"/>
  <c r="T17" i="8"/>
  <c r="U17" i="8" s="1"/>
  <c r="T21" i="8"/>
  <c r="U21" i="8" s="1"/>
  <c r="AZ22" i="5"/>
  <c r="T32" i="8"/>
  <c r="U32" i="8" s="1"/>
  <c r="AZ33" i="5"/>
  <c r="AZ15" i="5"/>
  <c r="T14" i="8"/>
  <c r="U14" i="8" s="1"/>
  <c r="T28" i="8"/>
  <c r="U28" i="8" s="1"/>
  <c r="AZ29" i="5"/>
  <c r="P18" i="3"/>
  <c r="Q18" i="3" s="1"/>
  <c r="BA18" i="5"/>
  <c r="T19" i="8"/>
  <c r="U19" i="8" s="1"/>
  <c r="AZ20" i="5"/>
  <c r="T45" i="8"/>
  <c r="U45" i="8" s="1"/>
  <c r="AZ46" i="5"/>
  <c r="AZ77" i="5" l="1"/>
  <c r="U13" i="8"/>
  <c r="U77" i="8" s="1"/>
  <c r="T77" i="8"/>
  <c r="AY24" i="5"/>
  <c r="AY25" i="5"/>
  <c r="AY28" i="5"/>
  <c r="AY15" i="5"/>
  <c r="P24" i="3" l="1"/>
  <c r="Q24" i="3" s="1"/>
  <c r="BA24" i="5"/>
  <c r="P28" i="3"/>
  <c r="Q28" i="3" s="1"/>
  <c r="BA28" i="5"/>
  <c r="BA15" i="5"/>
  <c r="P15" i="3"/>
  <c r="Q15" i="3" s="1"/>
  <c r="P25" i="3"/>
  <c r="Q25" i="3" s="1"/>
  <c r="BA25" i="5"/>
  <c r="AY14" i="5"/>
  <c r="P14" i="3" l="1"/>
  <c r="AY77" i="5"/>
  <c r="BA14" i="5"/>
  <c r="BA77" i="5" s="1"/>
  <c r="P77" i="3" l="1"/>
  <c r="Q14" i="3"/>
  <c r="Q77" i="3" s="1"/>
  <c r="BL19" i="5" l="1"/>
  <c r="X18" i="8" l="1"/>
  <c r="Y18" i="8" s="1"/>
  <c r="BN19" i="5"/>
  <c r="BL28" i="5" l="1"/>
  <c r="X27" i="8" l="1"/>
  <c r="Y27" i="8" s="1"/>
  <c r="BN28" i="5"/>
  <c r="BL38" i="5" l="1"/>
  <c r="BL29" i="5"/>
  <c r="BL46" i="5"/>
  <c r="BL43" i="5"/>
  <c r="BL45" i="5"/>
  <c r="BL34" i="5"/>
  <c r="BL48" i="5"/>
  <c r="BL31" i="5" l="1"/>
  <c r="X33" i="8"/>
  <c r="Y33" i="8" s="1"/>
  <c r="BN34" i="5"/>
  <c r="BL22" i="5"/>
  <c r="BL20" i="5"/>
  <c r="BL54" i="5"/>
  <c r="BL24" i="5"/>
  <c r="BL25" i="5"/>
  <c r="BL35" i="5"/>
  <c r="BL42" i="5"/>
  <c r="BL18" i="5"/>
  <c r="X45" i="8"/>
  <c r="Y45" i="8" s="1"/>
  <c r="BN46" i="5"/>
  <c r="BL36" i="5"/>
  <c r="BL40" i="5"/>
  <c r="BN45" i="5"/>
  <c r="X44" i="8"/>
  <c r="Y44" i="8" s="1"/>
  <c r="BN29" i="5"/>
  <c r="X28" i="8"/>
  <c r="Y28" i="8" s="1"/>
  <c r="BL37" i="5"/>
  <c r="BL33" i="5"/>
  <c r="BL39" i="5"/>
  <c r="X47" i="8"/>
  <c r="Y47" i="8" s="1"/>
  <c r="BN48" i="5"/>
  <c r="BL44" i="5"/>
  <c r="BL41" i="5"/>
  <c r="BL21" i="5"/>
  <c r="X42" i="8"/>
  <c r="Y42" i="8" s="1"/>
  <c r="BN43" i="5"/>
  <c r="X37" i="8"/>
  <c r="Y37" i="8" s="1"/>
  <c r="BN38" i="5"/>
  <c r="BN40" i="5" l="1"/>
  <c r="X39" i="8"/>
  <c r="Y39" i="8" s="1"/>
  <c r="BN18" i="5"/>
  <c r="BL77" i="5"/>
  <c r="X17" i="8"/>
  <c r="X53" i="8"/>
  <c r="Y53" i="8" s="1"/>
  <c r="BN54" i="5"/>
  <c r="X40" i="8"/>
  <c r="Y40" i="8" s="1"/>
  <c r="BN41" i="5"/>
  <c r="X38" i="8"/>
  <c r="Y38" i="8" s="1"/>
  <c r="BN39" i="5"/>
  <c r="X35" i="8"/>
  <c r="Y35" i="8" s="1"/>
  <c r="BN36" i="5"/>
  <c r="X36" i="8"/>
  <c r="Y36" i="8" s="1"/>
  <c r="BN37" i="5"/>
  <c r="X24" i="8"/>
  <c r="Y24" i="8" s="1"/>
  <c r="BN25" i="5"/>
  <c r="X34" i="8"/>
  <c r="Y34" i="8" s="1"/>
  <c r="BN35" i="5"/>
  <c r="X43" i="8"/>
  <c r="Y43" i="8" s="1"/>
  <c r="BN44" i="5"/>
  <c r="X32" i="8"/>
  <c r="Y32" i="8" s="1"/>
  <c r="BN33" i="5"/>
  <c r="X41" i="8"/>
  <c r="Y41" i="8" s="1"/>
  <c r="BN42" i="5"/>
  <c r="X19" i="8"/>
  <c r="Y19" i="8" s="1"/>
  <c r="BN20" i="5"/>
  <c r="BN21" i="5"/>
  <c r="X20" i="8"/>
  <c r="Y20" i="8" s="1"/>
  <c r="BN22" i="5"/>
  <c r="X21" i="8"/>
  <c r="Y21" i="8" s="1"/>
  <c r="BN24" i="5"/>
  <c r="X23" i="8"/>
  <c r="Y23" i="8" s="1"/>
  <c r="X30" i="8"/>
  <c r="Y30" i="8" s="1"/>
  <c r="BN31" i="5"/>
  <c r="BN77" i="5" l="1"/>
  <c r="X77" i="8"/>
  <c r="Y17" i="8"/>
  <c r="Y77" i="8" s="1"/>
  <c r="BM39" i="5" l="1"/>
  <c r="BM62" i="5"/>
  <c r="BM45" i="5"/>
  <c r="BM69" i="5"/>
  <c r="BM24" i="5"/>
  <c r="BM27" i="5"/>
  <c r="BM37" i="5"/>
  <c r="BM66" i="5"/>
  <c r="BM36" i="5"/>
  <c r="BM16" i="5"/>
  <c r="BM60" i="5"/>
  <c r="BM44" i="5"/>
  <c r="BM40" i="5"/>
  <c r="BM18" i="5"/>
  <c r="BM65" i="5"/>
  <c r="BM42" i="5"/>
  <c r="BM23" i="5"/>
  <c r="BM43" i="5"/>
  <c r="BM26" i="5"/>
  <c r="BM57" i="5"/>
  <c r="BM48" i="5"/>
  <c r="BM32" i="5"/>
  <c r="BM61" i="5"/>
  <c r="BM15" i="5"/>
  <c r="BM25" i="5"/>
  <c r="BM68" i="5"/>
  <c r="BM20" i="5"/>
  <c r="BM38" i="5"/>
  <c r="BM22" i="5"/>
  <c r="BM31" i="5"/>
  <c r="BM46" i="5"/>
  <c r="BM33" i="5"/>
  <c r="BM30" i="5"/>
  <c r="BM63" i="5"/>
  <c r="BM67" i="5"/>
  <c r="BM50" i="5"/>
  <c r="S67" i="3" l="1"/>
  <c r="BO67" i="5"/>
  <c r="S38" i="3"/>
  <c r="T38" i="3" s="1"/>
  <c r="BO38" i="5"/>
  <c r="S23" i="3"/>
  <c r="BO23" i="5"/>
  <c r="S65" i="3"/>
  <c r="BO65" i="5"/>
  <c r="S44" i="3"/>
  <c r="T44" i="3" s="1"/>
  <c r="BO44" i="5"/>
  <c r="S16" i="3"/>
  <c r="BO16" i="5"/>
  <c r="S45" i="3"/>
  <c r="T45" i="3" s="1"/>
  <c r="BO45" i="5"/>
  <c r="S31" i="3"/>
  <c r="T31" i="3" s="1"/>
  <c r="BO31" i="5"/>
  <c r="S61" i="3"/>
  <c r="BO61" i="5"/>
  <c r="S30" i="3"/>
  <c r="BO30" i="5"/>
  <c r="S20" i="3"/>
  <c r="T20" i="3" s="1"/>
  <c r="BO20" i="5"/>
  <c r="S32" i="3"/>
  <c r="BO32" i="5"/>
  <c r="S37" i="3"/>
  <c r="T37" i="3" s="1"/>
  <c r="BO37" i="5"/>
  <c r="S69" i="3"/>
  <c r="BO69" i="5"/>
  <c r="S25" i="3"/>
  <c r="T25" i="3" s="1"/>
  <c r="BO25" i="5"/>
  <c r="S33" i="3"/>
  <c r="T33" i="3" s="1"/>
  <c r="BO33" i="5"/>
  <c r="S48" i="3"/>
  <c r="T48" i="3" s="1"/>
  <c r="BO48" i="5"/>
  <c r="S18" i="3"/>
  <c r="T18" i="3" s="1"/>
  <c r="BO18" i="5"/>
  <c r="S24" i="3"/>
  <c r="T24" i="3" s="1"/>
  <c r="BO24" i="5"/>
  <c r="S62" i="3"/>
  <c r="BO62" i="5"/>
  <c r="S63" i="3"/>
  <c r="BO63" i="5"/>
  <c r="S46" i="3"/>
  <c r="T46" i="3" s="1"/>
  <c r="BO46" i="5"/>
  <c r="S68" i="3"/>
  <c r="BO68" i="5"/>
  <c r="S57" i="3"/>
  <c r="BO57" i="5"/>
  <c r="S36" i="3"/>
  <c r="T36" i="3" s="1"/>
  <c r="BO36" i="5"/>
  <c r="S50" i="3"/>
  <c r="BO50" i="5"/>
  <c r="S26" i="3"/>
  <c r="BO26" i="5"/>
  <c r="S42" i="3"/>
  <c r="T42" i="3" s="1"/>
  <c r="BO42" i="5"/>
  <c r="S40" i="3"/>
  <c r="T40" i="3" s="1"/>
  <c r="BO40" i="5"/>
  <c r="S66" i="3"/>
  <c r="BO66" i="5"/>
  <c r="S27" i="3"/>
  <c r="BO27" i="5"/>
  <c r="S39" i="3"/>
  <c r="T39" i="3" s="1"/>
  <c r="BO39" i="5"/>
  <c r="S22" i="3"/>
  <c r="T22" i="3" s="1"/>
  <c r="BO22" i="5"/>
  <c r="S15" i="3"/>
  <c r="BO15" i="5"/>
  <c r="S43" i="3"/>
  <c r="T43" i="3" s="1"/>
  <c r="BO43" i="5"/>
  <c r="S60" i="3"/>
  <c r="BO60" i="5"/>
  <c r="BM17" i="5"/>
  <c r="BM28" i="5"/>
  <c r="BM53" i="5"/>
  <c r="BM34" i="5"/>
  <c r="BM55" i="5"/>
  <c r="BM35" i="5"/>
  <c r="BM64" i="5"/>
  <c r="BM14" i="5"/>
  <c r="BM47" i="5"/>
  <c r="BM51" i="5"/>
  <c r="BM54" i="5"/>
  <c r="BM52" i="5"/>
  <c r="BM19" i="5"/>
  <c r="BM72" i="5"/>
  <c r="BM74" i="5"/>
  <c r="BO74" i="5" s="1"/>
  <c r="BM56" i="5"/>
  <c r="BM73" i="5"/>
  <c r="BM29" i="5"/>
  <c r="BM75" i="5"/>
  <c r="BO75" i="5" s="1"/>
  <c r="BM41" i="5"/>
  <c r="BM21" i="5"/>
  <c r="BM71" i="5"/>
  <c r="BM49" i="5"/>
  <c r="BM70" i="5"/>
  <c r="BO41" i="5" l="1"/>
  <c r="S41" i="3"/>
  <c r="T41" i="3" s="1"/>
  <c r="S49" i="3"/>
  <c r="BO49" i="5"/>
  <c r="BO29" i="5"/>
  <c r="S29" i="3"/>
  <c r="T29" i="3" s="1"/>
  <c r="BO72" i="5"/>
  <c r="S72" i="3"/>
  <c r="BO14" i="5"/>
  <c r="BM77" i="5"/>
  <c r="S14" i="3"/>
  <c r="S55" i="3"/>
  <c r="BO55" i="5"/>
  <c r="S71" i="3"/>
  <c r="BO71" i="5"/>
  <c r="S73" i="3"/>
  <c r="BO73" i="5"/>
  <c r="S53" i="3"/>
  <c r="BO53" i="5"/>
  <c r="T60" i="3"/>
  <c r="T66" i="3"/>
  <c r="T26" i="3"/>
  <c r="T57" i="3"/>
  <c r="T63" i="3"/>
  <c r="T32" i="3"/>
  <c r="T61" i="3"/>
  <c r="T16" i="3"/>
  <c r="T23" i="3"/>
  <c r="BO56" i="5"/>
  <c r="S56" i="3"/>
  <c r="S28" i="3"/>
  <c r="T28" i="3" s="1"/>
  <c r="BO28" i="5"/>
  <c r="S21" i="3"/>
  <c r="T21" i="3" s="1"/>
  <c r="BO21" i="5"/>
  <c r="S47" i="3"/>
  <c r="BO47" i="5"/>
  <c r="S64" i="3"/>
  <c r="BO64" i="5"/>
  <c r="T50" i="3"/>
  <c r="T68" i="3"/>
  <c r="T62" i="3"/>
  <c r="T69" i="3"/>
  <c r="S70" i="3"/>
  <c r="BO70" i="5"/>
  <c r="S19" i="3"/>
  <c r="BO19" i="5"/>
  <c r="S51" i="3"/>
  <c r="BO51" i="5"/>
  <c r="BO17" i="5"/>
  <c r="S17" i="3"/>
  <c r="BO52" i="5"/>
  <c r="S52" i="3"/>
  <c r="S54" i="3"/>
  <c r="T54" i="3" s="1"/>
  <c r="BO54" i="5"/>
  <c r="BO35" i="5"/>
  <c r="S35" i="3"/>
  <c r="T35" i="3" s="1"/>
  <c r="BO34" i="5"/>
  <c r="S34" i="3"/>
  <c r="T34" i="3" s="1"/>
  <c r="T15" i="3"/>
  <c r="T27" i="3"/>
  <c r="T30" i="3"/>
  <c r="T65" i="3"/>
  <c r="T67" i="3"/>
  <c r="T51" i="3" l="1"/>
  <c r="T53" i="3"/>
  <c r="T55" i="3"/>
  <c r="T52" i="3"/>
  <c r="S77" i="3"/>
  <c r="T14" i="3"/>
  <c r="T19" i="3"/>
  <c r="T64" i="3"/>
  <c r="T73" i="3"/>
  <c r="T17" i="3"/>
  <c r="T56" i="3"/>
  <c r="BO77" i="5"/>
  <c r="T49" i="3"/>
  <c r="T70" i="3"/>
  <c r="T47" i="3"/>
  <c r="T71" i="3"/>
  <c r="T72" i="3"/>
  <c r="T77" i="3" l="1"/>
  <c r="DR55" i="5" l="1"/>
  <c r="AN54" i="8" s="1"/>
  <c r="AO54" i="8" s="1"/>
  <c r="DS55" i="5"/>
  <c r="AE55" i="3" s="1"/>
  <c r="AF55" i="3" s="1"/>
  <c r="DS62" i="5" l="1"/>
  <c r="AE62" i="3" s="1"/>
  <c r="AF62" i="3" s="1"/>
  <c r="DS69" i="5" l="1"/>
  <c r="AE69" i="3" s="1"/>
  <c r="AF69" i="3" s="1"/>
  <c r="DS52" i="5" l="1"/>
  <c r="AE52" i="3" s="1"/>
  <c r="AF52" i="3" s="1"/>
  <c r="DR52" i="5"/>
  <c r="AN51" i="8" s="1"/>
  <c r="AO51" i="8" s="1"/>
  <c r="DS19" i="5"/>
  <c r="AE19" i="3" s="1"/>
  <c r="AF19" i="3" s="1"/>
  <c r="DS15" i="5"/>
  <c r="AE15" i="3" s="1"/>
  <c r="AF15" i="3" s="1"/>
  <c r="DR15" i="5"/>
  <c r="AN14" i="8" s="1"/>
  <c r="AO14" i="8" s="1"/>
  <c r="DR14" i="5"/>
  <c r="DS14" i="5"/>
  <c r="DR19" i="5"/>
  <c r="AN18" i="8" s="1"/>
  <c r="AO18" i="8" s="1"/>
  <c r="DR31" i="5" l="1"/>
  <c r="AN30" i="8" s="1"/>
  <c r="AO30" i="8" s="1"/>
  <c r="AN13" i="8"/>
  <c r="DS45" i="5"/>
  <c r="AE45" i="3" s="1"/>
  <c r="AF45" i="3" s="1"/>
  <c r="DR29" i="5"/>
  <c r="AN28" i="8" s="1"/>
  <c r="AO28" i="8" s="1"/>
  <c r="AE14" i="3"/>
  <c r="DR25" i="5"/>
  <c r="AN24" i="8" s="1"/>
  <c r="AO24" i="8" s="1"/>
  <c r="DR24" i="5"/>
  <c r="AN23" i="8" s="1"/>
  <c r="AO23" i="8" s="1"/>
  <c r="DS22" i="5"/>
  <c r="AE22" i="3" s="1"/>
  <c r="AF22" i="3" s="1"/>
  <c r="DS24" i="5"/>
  <c r="AE24" i="3" s="1"/>
  <c r="AF24" i="3" s="1"/>
  <c r="DS28" i="5"/>
  <c r="AE28" i="3" s="1"/>
  <c r="AF28" i="3" s="1"/>
  <c r="DR28" i="5"/>
  <c r="AN27" i="8" s="1"/>
  <c r="AO27" i="8" s="1"/>
  <c r="DS46" i="5"/>
  <c r="AE46" i="3" s="1"/>
  <c r="AF46" i="3" s="1"/>
  <c r="DR22" i="5"/>
  <c r="AN21" i="8" s="1"/>
  <c r="AO21" i="8" s="1"/>
  <c r="DS25" i="5"/>
  <c r="AE25" i="3" s="1"/>
  <c r="AF25" i="3" s="1"/>
  <c r="DS31" i="5"/>
  <c r="AE31" i="3" s="1"/>
  <c r="AF31" i="3" s="1"/>
  <c r="DR39" i="5"/>
  <c r="AN38" i="8" s="1"/>
  <c r="AO38" i="8" s="1"/>
  <c r="DS21" i="5"/>
  <c r="AE21" i="3" s="1"/>
  <c r="AF21" i="3" s="1"/>
  <c r="DS29" i="5"/>
  <c r="AE29" i="3" s="1"/>
  <c r="AF29" i="3" s="1"/>
  <c r="DR46" i="5"/>
  <c r="AN45" i="8" s="1"/>
  <c r="AO45" i="8" s="1"/>
  <c r="DR45" i="5"/>
  <c r="AN44" i="8" s="1"/>
  <c r="AO44" i="8" s="1"/>
  <c r="DR21" i="5"/>
  <c r="AN20" i="8" s="1"/>
  <c r="AO20" i="8" s="1"/>
  <c r="DS43" i="5"/>
  <c r="AE43" i="3" s="1"/>
  <c r="AF43" i="3" s="1"/>
  <c r="DR43" i="5"/>
  <c r="AN42" i="8" s="1"/>
  <c r="AO42" i="8" s="1"/>
  <c r="DS39" i="5"/>
  <c r="AE39" i="3" s="1"/>
  <c r="AF39" i="3" s="1"/>
  <c r="AE77" i="3" l="1"/>
  <c r="AF14" i="3"/>
  <c r="AF77" i="3" s="1"/>
  <c r="AF88" i="3" s="1"/>
  <c r="AN77" i="8"/>
  <c r="AO13" i="8"/>
  <c r="AO77" i="8" s="1"/>
  <c r="DS77" i="5"/>
  <c r="DR77" i="5"/>
  <c r="I48" i="4" l="1"/>
  <c r="D48" i="3" l="1"/>
  <c r="E48" i="3" s="1"/>
  <c r="K48" i="4"/>
  <c r="I38" i="4"/>
  <c r="I34" i="4"/>
  <c r="I37" i="4"/>
  <c r="I43" i="4"/>
  <c r="I44" i="4"/>
  <c r="I36" i="4"/>
  <c r="I42" i="4"/>
  <c r="I35" i="4"/>
  <c r="I50" i="4"/>
  <c r="I39" i="4"/>
  <c r="I41" i="4"/>
  <c r="I33" i="4"/>
  <c r="D37" i="3" l="1"/>
  <c r="E37" i="3" s="1"/>
  <c r="K37" i="4"/>
  <c r="D35" i="3"/>
  <c r="E35" i="3" s="1"/>
  <c r="K35" i="4"/>
  <c r="D34" i="3"/>
  <c r="E34" i="3" s="1"/>
  <c r="K34" i="4"/>
  <c r="K50" i="4"/>
  <c r="D50" i="3"/>
  <c r="E50" i="3" s="1"/>
  <c r="D42" i="3"/>
  <c r="E42" i="3" s="1"/>
  <c r="K42" i="4"/>
  <c r="D38" i="3"/>
  <c r="E38" i="3" s="1"/>
  <c r="K38" i="4"/>
  <c r="D39" i="3"/>
  <c r="E39" i="3" s="1"/>
  <c r="K39" i="4"/>
  <c r="K33" i="4"/>
  <c r="D33" i="3"/>
  <c r="E33" i="3" s="1"/>
  <c r="D36" i="3"/>
  <c r="E36" i="3" s="1"/>
  <c r="K36" i="4"/>
  <c r="K43" i="4"/>
  <c r="D43" i="3"/>
  <c r="E43" i="3" s="1"/>
  <c r="D41" i="3"/>
  <c r="E41" i="3" s="1"/>
  <c r="K41" i="4"/>
  <c r="D44" i="3"/>
  <c r="E44" i="3" s="1"/>
  <c r="K44" i="4"/>
  <c r="I49" i="4"/>
  <c r="D49" i="3" l="1"/>
  <c r="E49" i="3" s="1"/>
  <c r="K49" i="4"/>
  <c r="M29" i="7" l="1"/>
  <c r="Q29" i="7" s="1"/>
  <c r="M22" i="7"/>
  <c r="Q22" i="7" s="1"/>
  <c r="M15" i="7"/>
  <c r="M28" i="7"/>
  <c r="Q28" i="7" s="1"/>
  <c r="Q15" i="7" l="1"/>
  <c r="Q77" i="7" s="1"/>
  <c r="M77" i="7"/>
  <c r="K29" i="7" l="1"/>
  <c r="K28" i="7"/>
  <c r="AV27" i="8" l="1"/>
  <c r="AW27" i="8" s="1"/>
  <c r="O28" i="7"/>
  <c r="AV28" i="8"/>
  <c r="AW28" i="8" s="1"/>
  <c r="O29" i="7"/>
  <c r="K15" i="7"/>
  <c r="AV14" i="8" l="1"/>
  <c r="O15" i="7"/>
  <c r="AW14" i="8" l="1"/>
  <c r="K53" i="7" l="1"/>
  <c r="AV52" i="8" l="1"/>
  <c r="AW52" i="8" s="1"/>
  <c r="O53" i="7"/>
  <c r="K64" i="7"/>
  <c r="O64" i="7" l="1"/>
  <c r="AV63" i="8"/>
  <c r="AW63" i="8" s="1"/>
  <c r="K35" i="7" l="1"/>
  <c r="AV34" i="8" l="1"/>
  <c r="AW34" i="8" s="1"/>
  <c r="O35" i="7"/>
  <c r="K40" i="7"/>
  <c r="AV39" i="8" l="1"/>
  <c r="AW39" i="8" s="1"/>
  <c r="O40" i="7"/>
  <c r="K19" i="7"/>
  <c r="K47" i="7"/>
  <c r="K22" i="7"/>
  <c r="K33" i="7"/>
  <c r="K52" i="7" l="1"/>
  <c r="K54" i="7"/>
  <c r="K34" i="7"/>
  <c r="AV46" i="8"/>
  <c r="AW46" i="8" s="1"/>
  <c r="O47" i="7"/>
  <c r="O19" i="7"/>
  <c r="AV18" i="8"/>
  <c r="O22" i="7"/>
  <c r="AV21" i="8"/>
  <c r="AW21" i="8" s="1"/>
  <c r="K24" i="7"/>
  <c r="K20" i="7"/>
  <c r="O33" i="7"/>
  <c r="AV32" i="8"/>
  <c r="AW32" i="8" s="1"/>
  <c r="K44" i="7"/>
  <c r="K38" i="7"/>
  <c r="AV23" i="8" l="1"/>
  <c r="AW23" i="8" s="1"/>
  <c r="O24" i="7"/>
  <c r="AV37" i="8"/>
  <c r="AW37" i="8" s="1"/>
  <c r="O38" i="7"/>
  <c r="AV53" i="8"/>
  <c r="AW53" i="8" s="1"/>
  <c r="O54" i="7"/>
  <c r="O20" i="7"/>
  <c r="AV19" i="8"/>
  <c r="AW19" i="8" s="1"/>
  <c r="AV43" i="8"/>
  <c r="AW43" i="8" s="1"/>
  <c r="O44" i="7"/>
  <c r="AW18" i="8"/>
  <c r="O34" i="7"/>
  <c r="AV33" i="8"/>
  <c r="AW33" i="8" s="1"/>
  <c r="AV51" i="8"/>
  <c r="AW51" i="8" s="1"/>
  <c r="O52" i="7"/>
  <c r="DD14" i="5" l="1"/>
  <c r="DD20" i="5"/>
  <c r="AJ19" i="8" l="1"/>
  <c r="AK19" i="8" s="1"/>
  <c r="DF20" i="5"/>
  <c r="DD29" i="5"/>
  <c r="DF14" i="5"/>
  <c r="AJ13" i="8"/>
  <c r="DD28" i="5"/>
  <c r="DD22" i="5"/>
  <c r="AJ27" i="8" l="1"/>
  <c r="AK27" i="8" s="1"/>
  <c r="DF28" i="5"/>
  <c r="DD26" i="5"/>
  <c r="DF29" i="5"/>
  <c r="AJ28" i="8"/>
  <c r="AK28" i="8" s="1"/>
  <c r="DD27" i="5"/>
  <c r="AK13" i="8"/>
  <c r="DD48" i="5"/>
  <c r="AJ21" i="8"/>
  <c r="AK21" i="8" s="1"/>
  <c r="DF22" i="5"/>
  <c r="DF48" i="5" l="1"/>
  <c r="AJ47" i="8"/>
  <c r="AK47" i="8" s="1"/>
  <c r="BZ27" i="5"/>
  <c r="BZ28" i="5"/>
  <c r="BZ43" i="5"/>
  <c r="BZ33" i="5"/>
  <c r="DD24" i="5"/>
  <c r="DD45" i="5"/>
  <c r="DD54" i="5"/>
  <c r="BZ50" i="5"/>
  <c r="AJ25" i="8"/>
  <c r="AK25" i="8" s="1"/>
  <c r="DF26" i="5"/>
  <c r="BZ37" i="5"/>
  <c r="BZ44" i="5"/>
  <c r="BZ54" i="5"/>
  <c r="BZ32" i="5"/>
  <c r="BZ36" i="5"/>
  <c r="DD39" i="5"/>
  <c r="DD41" i="5"/>
  <c r="BZ25" i="5"/>
  <c r="DD25" i="5"/>
  <c r="DD46" i="5"/>
  <c r="DD38" i="5"/>
  <c r="DD34" i="5"/>
  <c r="DD36" i="5"/>
  <c r="BZ20" i="5"/>
  <c r="BZ39" i="5"/>
  <c r="BZ29" i="5"/>
  <c r="BZ35" i="5"/>
  <c r="BZ45" i="5"/>
  <c r="AJ26" i="8"/>
  <c r="AK26" i="8" s="1"/>
  <c r="DF27" i="5"/>
  <c r="DD42" i="5"/>
  <c r="DD43" i="5"/>
  <c r="BZ41" i="5"/>
  <c r="BZ15" i="5"/>
  <c r="DD21" i="5"/>
  <c r="DD44" i="5"/>
  <c r="DD31" i="5"/>
  <c r="DD37" i="5"/>
  <c r="DD33" i="5"/>
  <c r="AJ16" i="5" l="1"/>
  <c r="AJ36" i="8"/>
  <c r="AK36" i="8" s="1"/>
  <c r="DF37" i="5"/>
  <c r="AB28" i="8"/>
  <c r="AC28" i="8" s="1"/>
  <c r="CB29" i="5"/>
  <c r="AJ37" i="8"/>
  <c r="AK37" i="8" s="1"/>
  <c r="DF38" i="5"/>
  <c r="AJ27" i="5"/>
  <c r="AJ30" i="8"/>
  <c r="AK30" i="8" s="1"/>
  <c r="DF31" i="5"/>
  <c r="AB31" i="8"/>
  <c r="AC31" i="8" s="1"/>
  <c r="CB32" i="5"/>
  <c r="AB36" i="8"/>
  <c r="AC36" i="8" s="1"/>
  <c r="CB37" i="5"/>
  <c r="AB32" i="8"/>
  <c r="AC32" i="8" s="1"/>
  <c r="CB33" i="5"/>
  <c r="CB27" i="5"/>
  <c r="AB26" i="8"/>
  <c r="AC26" i="8" s="1"/>
  <c r="H37" i="4"/>
  <c r="AJ20" i="8"/>
  <c r="DF21" i="5"/>
  <c r="DD77" i="5"/>
  <c r="CB41" i="5"/>
  <c r="AB40" i="8"/>
  <c r="AC40" i="8" s="1"/>
  <c r="AJ41" i="8"/>
  <c r="AK41" i="8" s="1"/>
  <c r="DF42" i="5"/>
  <c r="CB45" i="5"/>
  <c r="AB44" i="8"/>
  <c r="AC44" i="8" s="1"/>
  <c r="CB39" i="5"/>
  <c r="AB38" i="8"/>
  <c r="AC38" i="8" s="1"/>
  <c r="AB19" i="8"/>
  <c r="AC19" i="8" s="1"/>
  <c r="CB20" i="5"/>
  <c r="DF34" i="5"/>
  <c r="AJ33" i="8"/>
  <c r="AK33" i="8" s="1"/>
  <c r="AJ24" i="8"/>
  <c r="AK24" i="8" s="1"/>
  <c r="DF25" i="5"/>
  <c r="AB24" i="8"/>
  <c r="AC24" i="8" s="1"/>
  <c r="CB25" i="5"/>
  <c r="CB36" i="5"/>
  <c r="AB35" i="8"/>
  <c r="AC35" i="8" s="1"/>
  <c r="AB49" i="8"/>
  <c r="AC49" i="8" s="1"/>
  <c r="CB50" i="5"/>
  <c r="DF24" i="5"/>
  <c r="AJ23" i="8"/>
  <c r="AK23" i="8" s="1"/>
  <c r="AB14" i="8"/>
  <c r="CB15" i="5"/>
  <c r="BZ77" i="5"/>
  <c r="H35" i="4"/>
  <c r="H42" i="4"/>
  <c r="AJ32" i="8"/>
  <c r="AK32" i="8" s="1"/>
  <c r="DF33" i="5"/>
  <c r="CB54" i="5"/>
  <c r="AB53" i="8"/>
  <c r="AC53" i="8" s="1"/>
  <c r="AB42" i="8"/>
  <c r="AC42" i="8" s="1"/>
  <c r="CB43" i="5"/>
  <c r="AJ65" i="5"/>
  <c r="AJ43" i="8"/>
  <c r="AK43" i="8" s="1"/>
  <c r="DF44" i="5"/>
  <c r="CB35" i="5"/>
  <c r="AB34" i="8"/>
  <c r="AC34" i="8" s="1"/>
  <c r="AJ35" i="8"/>
  <c r="AK35" i="8" s="1"/>
  <c r="DF36" i="5"/>
  <c r="AJ45" i="8"/>
  <c r="AK45" i="8" s="1"/>
  <c r="DF46" i="5"/>
  <c r="AJ40" i="8"/>
  <c r="AK40" i="8" s="1"/>
  <c r="DF41" i="5"/>
  <c r="AJ44" i="8"/>
  <c r="AK44" i="8" s="1"/>
  <c r="DF45" i="5"/>
  <c r="AJ42" i="8"/>
  <c r="AK42" i="8" s="1"/>
  <c r="DF43" i="5"/>
  <c r="AJ38" i="8"/>
  <c r="AK38" i="8" s="1"/>
  <c r="DF39" i="5"/>
  <c r="AB43" i="8"/>
  <c r="AC43" i="8" s="1"/>
  <c r="CB44" i="5"/>
  <c r="AJ53" i="8"/>
  <c r="AK53" i="8" s="1"/>
  <c r="DF54" i="5"/>
  <c r="CB28" i="5"/>
  <c r="AB27" i="8"/>
  <c r="AC27" i="8" s="1"/>
  <c r="AJ28" i="5" l="1"/>
  <c r="AJ22" i="5"/>
  <c r="AK20" i="8"/>
  <c r="AK77" i="8" s="1"/>
  <c r="AJ77" i="8"/>
  <c r="AJ43" i="5"/>
  <c r="P64" i="8"/>
  <c r="Q64" i="8" s="1"/>
  <c r="AL65" i="5"/>
  <c r="CB77" i="5"/>
  <c r="J37" i="4"/>
  <c r="D36" i="8"/>
  <c r="E36" i="8" s="1"/>
  <c r="AJ33" i="5"/>
  <c r="AJ48" i="5"/>
  <c r="AJ54" i="5"/>
  <c r="AJ44" i="5"/>
  <c r="AJ36" i="5"/>
  <c r="AJ41" i="5"/>
  <c r="AC14" i="8"/>
  <c r="AC77" i="8" s="1"/>
  <c r="AB77" i="8"/>
  <c r="P26" i="8"/>
  <c r="Q26" i="8" s="1"/>
  <c r="AL27" i="5"/>
  <c r="AJ45" i="5"/>
  <c r="J42" i="4"/>
  <c r="D41" i="8"/>
  <c r="E41" i="8" s="1"/>
  <c r="AJ40" i="5"/>
  <c r="AJ35" i="5"/>
  <c r="AJ38" i="5"/>
  <c r="AJ34" i="5"/>
  <c r="AL16" i="5"/>
  <c r="P15" i="8"/>
  <c r="AJ24" i="5"/>
  <c r="AJ46" i="5"/>
  <c r="AJ39" i="5"/>
  <c r="AJ29" i="5"/>
  <c r="AJ77" i="5" s="1"/>
  <c r="AJ37" i="5"/>
  <c r="J35" i="4"/>
  <c r="D34" i="8"/>
  <c r="DF77" i="5"/>
  <c r="H49" i="4"/>
  <c r="P43" i="8" l="1"/>
  <c r="Q43" i="8" s="1"/>
  <c r="AL44" i="5"/>
  <c r="J49" i="4"/>
  <c r="J77" i="4" s="1"/>
  <c r="D48" i="8"/>
  <c r="E48" i="8" s="1"/>
  <c r="Q15" i="8"/>
  <c r="P33" i="8"/>
  <c r="Q33" i="8" s="1"/>
  <c r="AL34" i="5"/>
  <c r="I40" i="6"/>
  <c r="I48" i="6"/>
  <c r="I31" i="6"/>
  <c r="H77" i="4"/>
  <c r="P36" i="8"/>
  <c r="Q36" i="8" s="1"/>
  <c r="AL37" i="5"/>
  <c r="P38" i="8"/>
  <c r="Q38" i="8" s="1"/>
  <c r="AL39" i="5"/>
  <c r="AL54" i="5"/>
  <c r="P53" i="8"/>
  <c r="Q53" i="8" s="1"/>
  <c r="AL22" i="5"/>
  <c r="AL77" i="5" s="1"/>
  <c r="P21" i="8"/>
  <c r="Q21" i="8" s="1"/>
  <c r="P39" i="8"/>
  <c r="Q39" i="8" s="1"/>
  <c r="AL40" i="5"/>
  <c r="P32" i="8"/>
  <c r="Q32" i="8" s="1"/>
  <c r="AL33" i="5"/>
  <c r="I35" i="6"/>
  <c r="I22" i="6"/>
  <c r="E34" i="8"/>
  <c r="D77" i="8"/>
  <c r="AL38" i="5"/>
  <c r="P37" i="8"/>
  <c r="Q37" i="8" s="1"/>
  <c r="P44" i="8"/>
  <c r="Q44" i="8" s="1"/>
  <c r="AL45" i="5"/>
  <c r="P35" i="8"/>
  <c r="Q35" i="8" s="1"/>
  <c r="AL36" i="5"/>
  <c r="I43" i="6"/>
  <c r="P28" i="8"/>
  <c r="Q28" i="8" s="1"/>
  <c r="AL29" i="5"/>
  <c r="AL41" i="5"/>
  <c r="P40" i="8"/>
  <c r="Q40" i="8" s="1"/>
  <c r="I33" i="6"/>
  <c r="AL24" i="5"/>
  <c r="P23" i="8"/>
  <c r="Q23" i="8" s="1"/>
  <c r="P47" i="8"/>
  <c r="Q47" i="8" s="1"/>
  <c r="AL48" i="5"/>
  <c r="AL43" i="5"/>
  <c r="P42" i="8"/>
  <c r="Q42" i="8" s="1"/>
  <c r="P27" i="8"/>
  <c r="Q27" i="8" s="1"/>
  <c r="AL28" i="5"/>
  <c r="P34" i="8"/>
  <c r="Q34" i="8" s="1"/>
  <c r="AL35" i="5"/>
  <c r="P45" i="8"/>
  <c r="Q45" i="8" s="1"/>
  <c r="AL46" i="5"/>
  <c r="CA34" i="5"/>
  <c r="CA32" i="5"/>
  <c r="CA61" i="5"/>
  <c r="CA67" i="5"/>
  <c r="CA72" i="5"/>
  <c r="CA70" i="5"/>
  <c r="CA45" i="5"/>
  <c r="CA47" i="5"/>
  <c r="CA68" i="5"/>
  <c r="CA60" i="5"/>
  <c r="CA18" i="5"/>
  <c r="CA14" i="5"/>
  <c r="CA51" i="5"/>
  <c r="CA15" i="5"/>
  <c r="CA74" i="5"/>
  <c r="CC74" i="5" s="1"/>
  <c r="CA31" i="5"/>
  <c r="CA30" i="5"/>
  <c r="CA52" i="5"/>
  <c r="CA17" i="5"/>
  <c r="CA58" i="5"/>
  <c r="CA75" i="5"/>
  <c r="CC75" i="5" s="1"/>
  <c r="CA29" i="5"/>
  <c r="CA23" i="5"/>
  <c r="CA63" i="5"/>
  <c r="CA54" i="5"/>
  <c r="CA57" i="5"/>
  <c r="CA25" i="5"/>
  <c r="CA28" i="5"/>
  <c r="CA53" i="5"/>
  <c r="CA55" i="5"/>
  <c r="CA22" i="5"/>
  <c r="CA27" i="5"/>
  <c r="CA56" i="5"/>
  <c r="CA38" i="5"/>
  <c r="CA35" i="5"/>
  <c r="CA33" i="5"/>
  <c r="CA59" i="5"/>
  <c r="CA62" i="5"/>
  <c r="CA36" i="5"/>
  <c r="CA73" i="5"/>
  <c r="CA65" i="5"/>
  <c r="CA24" i="5"/>
  <c r="CA64" i="5"/>
  <c r="CA39" i="5"/>
  <c r="CA66" i="5"/>
  <c r="CA71" i="5"/>
  <c r="CA19" i="5"/>
  <c r="CA49" i="5"/>
  <c r="CA21" i="5"/>
  <c r="CA26" i="5"/>
  <c r="CA50" i="5"/>
  <c r="CA46" i="5"/>
  <c r="CA69" i="5"/>
  <c r="CA16" i="5"/>
  <c r="M33" i="6" l="1"/>
  <c r="AR32" i="8"/>
  <c r="AS32" i="8" s="1"/>
  <c r="AR34" i="8"/>
  <c r="AS34" i="8" s="1"/>
  <c r="M35" i="6"/>
  <c r="AR30" i="8"/>
  <c r="AS30" i="8" s="1"/>
  <c r="M31" i="6"/>
  <c r="AR42" i="8"/>
  <c r="AS42" i="8" s="1"/>
  <c r="M43" i="6"/>
  <c r="E77" i="8"/>
  <c r="CC59" i="5"/>
  <c r="V59" i="3"/>
  <c r="P77" i="8"/>
  <c r="AR39" i="8"/>
  <c r="AS39" i="8" s="1"/>
  <c r="M40" i="6"/>
  <c r="M22" i="6"/>
  <c r="AR21" i="8"/>
  <c r="AS21" i="8" s="1"/>
  <c r="I23" i="6"/>
  <c r="I26" i="6"/>
  <c r="I15" i="6"/>
  <c r="I21" i="6"/>
  <c r="AR47" i="8"/>
  <c r="AS47" i="8" s="1"/>
  <c r="M48" i="6"/>
  <c r="CC58" i="5"/>
  <c r="V58" i="3"/>
  <c r="I47" i="6"/>
  <c r="Q77" i="8"/>
  <c r="I39" i="6"/>
  <c r="CC54" i="5"/>
  <c r="V54" i="3"/>
  <c r="W54" i="3" s="1"/>
  <c r="V38" i="3"/>
  <c r="W38" i="3" s="1"/>
  <c r="CC38" i="5"/>
  <c r="CC63" i="5"/>
  <c r="V63" i="3"/>
  <c r="V52" i="3"/>
  <c r="CC52" i="5"/>
  <c r="V51" i="3"/>
  <c r="CC51" i="5"/>
  <c r="CC67" i="5"/>
  <c r="V67" i="3"/>
  <c r="V64" i="3"/>
  <c r="CC64" i="5"/>
  <c r="V15" i="3"/>
  <c r="CC15" i="5"/>
  <c r="V46" i="3"/>
  <c r="W46" i="3" s="1"/>
  <c r="CC46" i="5"/>
  <c r="V50" i="3"/>
  <c r="CC50" i="5"/>
  <c r="V71" i="3"/>
  <c r="CC71" i="5"/>
  <c r="V65" i="3"/>
  <c r="CC65" i="5"/>
  <c r="V73" i="3"/>
  <c r="CC73" i="5"/>
  <c r="V56" i="3"/>
  <c r="CC56" i="5"/>
  <c r="V53" i="3"/>
  <c r="CC53" i="5"/>
  <c r="V23" i="3"/>
  <c r="CC23" i="5"/>
  <c r="V14" i="3"/>
  <c r="CC14" i="5"/>
  <c r="V68" i="3"/>
  <c r="CC68" i="5"/>
  <c r="V61" i="3"/>
  <c r="CC61" i="5"/>
  <c r="V69" i="3"/>
  <c r="CC69" i="5"/>
  <c r="V35" i="3"/>
  <c r="W35" i="3" s="1"/>
  <c r="CC35" i="5"/>
  <c r="CC72" i="5"/>
  <c r="V72" i="3"/>
  <c r="V24" i="3"/>
  <c r="W24" i="3" s="1"/>
  <c r="CC24" i="5"/>
  <c r="V26" i="3"/>
  <c r="CC26" i="5"/>
  <c r="V66" i="3"/>
  <c r="CC66" i="5"/>
  <c r="V36" i="3"/>
  <c r="W36" i="3" s="1"/>
  <c r="CC36" i="5"/>
  <c r="V27" i="3"/>
  <c r="CC27" i="5"/>
  <c r="V28" i="3"/>
  <c r="W28" i="3" s="1"/>
  <c r="CC28" i="5"/>
  <c r="V29" i="3"/>
  <c r="W29" i="3" s="1"/>
  <c r="CC29" i="5"/>
  <c r="V30" i="3"/>
  <c r="CC30" i="5"/>
  <c r="V18" i="3"/>
  <c r="W18" i="3" s="1"/>
  <c r="CC18" i="5"/>
  <c r="V47" i="3"/>
  <c r="CC47" i="5"/>
  <c r="V33" i="3"/>
  <c r="W33" i="3" s="1"/>
  <c r="CC33" i="5"/>
  <c r="CC19" i="5"/>
  <c r="V19" i="3"/>
  <c r="V21" i="3"/>
  <c r="W21" i="3" s="1"/>
  <c r="CC21" i="5"/>
  <c r="V39" i="3"/>
  <c r="W39" i="3" s="1"/>
  <c r="CC39" i="5"/>
  <c r="V62" i="3"/>
  <c r="CC62" i="5"/>
  <c r="V22" i="3"/>
  <c r="W22" i="3" s="1"/>
  <c r="CC22" i="5"/>
  <c r="V25" i="3"/>
  <c r="W25" i="3" s="1"/>
  <c r="CC25" i="5"/>
  <c r="V31" i="3"/>
  <c r="W31" i="3" s="1"/>
  <c r="CC31" i="5"/>
  <c r="V60" i="3"/>
  <c r="CC60" i="5"/>
  <c r="V45" i="3"/>
  <c r="W45" i="3" s="1"/>
  <c r="CC45" i="5"/>
  <c r="V32" i="3"/>
  <c r="CC32" i="5"/>
  <c r="V17" i="3"/>
  <c r="CC17" i="5"/>
  <c r="V16" i="3"/>
  <c r="CC16" i="5"/>
  <c r="V49" i="3"/>
  <c r="CC49" i="5"/>
  <c r="V55" i="3"/>
  <c r="CC55" i="5"/>
  <c r="V57" i="3"/>
  <c r="CC57" i="5"/>
  <c r="V70" i="3"/>
  <c r="CC70" i="5"/>
  <c r="V34" i="3"/>
  <c r="W34" i="3" s="1"/>
  <c r="CC34" i="5"/>
  <c r="CA20" i="5"/>
  <c r="CA48" i="5"/>
  <c r="CA44" i="5"/>
  <c r="CA43" i="5"/>
  <c r="CA41" i="5"/>
  <c r="CA40" i="5"/>
  <c r="CA42" i="5"/>
  <c r="CA37" i="5"/>
  <c r="AK14" i="5"/>
  <c r="AK23" i="5"/>
  <c r="AK53" i="5"/>
  <c r="AK57" i="5"/>
  <c r="AK66" i="5"/>
  <c r="AK17" i="5"/>
  <c r="AK55" i="5"/>
  <c r="AK73" i="5"/>
  <c r="AK52" i="5"/>
  <c r="AK70" i="5"/>
  <c r="AK64" i="5"/>
  <c r="AK67" i="5"/>
  <c r="AK58" i="5"/>
  <c r="AK59" i="5"/>
  <c r="AK65" i="5"/>
  <c r="AK27" i="5"/>
  <c r="AK16" i="5"/>
  <c r="AK63" i="5"/>
  <c r="AK69" i="5"/>
  <c r="AK68" i="5"/>
  <c r="AK71" i="5"/>
  <c r="AK62" i="5"/>
  <c r="AK15" i="5"/>
  <c r="AK19" i="5"/>
  <c r="AK61" i="5"/>
  <c r="AK74" i="5"/>
  <c r="AM74" i="5" s="1"/>
  <c r="AK56" i="5"/>
  <c r="AK75" i="5"/>
  <c r="AM75" i="5" s="1"/>
  <c r="AK60" i="5"/>
  <c r="AK51" i="5"/>
  <c r="AK30" i="5"/>
  <c r="AK32" i="5"/>
  <c r="AK47" i="5"/>
  <c r="AK72" i="5"/>
  <c r="AK49" i="5"/>
  <c r="AK50" i="5"/>
  <c r="M58" i="3" l="1"/>
  <c r="N58" i="3" s="1"/>
  <c r="AM58" i="5"/>
  <c r="CA77" i="5"/>
  <c r="M47" i="6"/>
  <c r="AR46" i="8"/>
  <c r="AS46" i="8" s="1"/>
  <c r="AR20" i="8"/>
  <c r="AS20" i="8" s="1"/>
  <c r="M21" i="6"/>
  <c r="M26" i="6"/>
  <c r="AR25" i="8"/>
  <c r="AS25" i="8" s="1"/>
  <c r="M15" i="6"/>
  <c r="AR14" i="8"/>
  <c r="I77" i="6"/>
  <c r="M59" i="3"/>
  <c r="N59" i="3" s="1"/>
  <c r="AM59" i="5"/>
  <c r="AR38" i="8"/>
  <c r="AS38" i="8" s="1"/>
  <c r="M39" i="6"/>
  <c r="W58" i="3"/>
  <c r="AR22" i="8"/>
  <c r="AS22" i="8" s="1"/>
  <c r="M23" i="6"/>
  <c r="W59" i="3"/>
  <c r="M51" i="3"/>
  <c r="N51" i="3" s="1"/>
  <c r="AM51" i="5"/>
  <c r="M60" i="3"/>
  <c r="N60" i="3" s="1"/>
  <c r="AM60" i="5"/>
  <c r="M69" i="3"/>
  <c r="N69" i="3" s="1"/>
  <c r="AM69" i="5"/>
  <c r="M64" i="3"/>
  <c r="N64" i="3" s="1"/>
  <c r="AM64" i="5"/>
  <c r="M55" i="3"/>
  <c r="N55" i="3" s="1"/>
  <c r="AM55" i="5"/>
  <c r="V43" i="3"/>
  <c r="W43" i="3" s="1"/>
  <c r="CC43" i="5"/>
  <c r="W53" i="3"/>
  <c r="W65" i="3"/>
  <c r="M50" i="3"/>
  <c r="N50" i="3" s="1"/>
  <c r="AM50" i="5"/>
  <c r="M73" i="3"/>
  <c r="N73" i="3" s="1"/>
  <c r="AM73" i="5"/>
  <c r="W57" i="3"/>
  <c r="W30" i="3"/>
  <c r="W27" i="3"/>
  <c r="W26" i="3"/>
  <c r="W68" i="3"/>
  <c r="W63" i="3"/>
  <c r="M49" i="3"/>
  <c r="N49" i="3" s="1"/>
  <c r="AM49" i="5"/>
  <c r="M19" i="3"/>
  <c r="N19" i="3" s="1"/>
  <c r="AM19" i="5"/>
  <c r="M63" i="3"/>
  <c r="N63" i="3" s="1"/>
  <c r="AM63" i="5"/>
  <c r="M72" i="3"/>
  <c r="N72" i="3" s="1"/>
  <c r="AM72" i="5"/>
  <c r="M15" i="3"/>
  <c r="N15" i="3" s="1"/>
  <c r="AM15" i="5"/>
  <c r="AM16" i="5"/>
  <c r="M16" i="3"/>
  <c r="N16" i="3" s="1"/>
  <c r="M70" i="3"/>
  <c r="N70" i="3" s="1"/>
  <c r="AM70" i="5"/>
  <c r="V44" i="3"/>
  <c r="W44" i="3" s="1"/>
  <c r="CC44" i="5"/>
  <c r="W55" i="3"/>
  <c r="W17" i="3"/>
  <c r="W60" i="3"/>
  <c r="W47" i="3"/>
  <c r="W69" i="3"/>
  <c r="M23" i="3"/>
  <c r="N23" i="3" s="1"/>
  <c r="AM23" i="5"/>
  <c r="V41" i="3"/>
  <c r="W41" i="3" s="1"/>
  <c r="CC41" i="5"/>
  <c r="W67" i="3"/>
  <c r="M30" i="3"/>
  <c r="N30" i="3" s="1"/>
  <c r="AM30" i="5"/>
  <c r="AM62" i="5"/>
  <c r="M62" i="3"/>
  <c r="N62" i="3" s="1"/>
  <c r="M27" i="3"/>
  <c r="N27" i="3" s="1"/>
  <c r="AM27" i="5"/>
  <c r="CC37" i="5"/>
  <c r="V37" i="3"/>
  <c r="W37" i="3" s="1"/>
  <c r="V48" i="3"/>
  <c r="W48" i="3" s="1"/>
  <c r="CC48" i="5"/>
  <c r="W19" i="3"/>
  <c r="W72" i="3"/>
  <c r="W14" i="3"/>
  <c r="W56" i="3"/>
  <c r="W71" i="3"/>
  <c r="W15" i="3"/>
  <c r="W51" i="3"/>
  <c r="AM47" i="5"/>
  <c r="M47" i="3"/>
  <c r="N47" i="3" s="1"/>
  <c r="M68" i="3"/>
  <c r="N68" i="3" s="1"/>
  <c r="AM68" i="5"/>
  <c r="M32" i="3"/>
  <c r="N32" i="3" s="1"/>
  <c r="AM32" i="5"/>
  <c r="M61" i="3"/>
  <c r="N61" i="3" s="1"/>
  <c r="AM61" i="5"/>
  <c r="M66" i="3"/>
  <c r="N66" i="3" s="1"/>
  <c r="AM66" i="5"/>
  <c r="W16" i="3"/>
  <c r="M56" i="3"/>
  <c r="N56" i="3" s="1"/>
  <c r="AM56" i="5"/>
  <c r="AM71" i="5"/>
  <c r="M71" i="3"/>
  <c r="N71" i="3" s="1"/>
  <c r="M65" i="3"/>
  <c r="N65" i="3" s="1"/>
  <c r="AM65" i="5"/>
  <c r="M67" i="3"/>
  <c r="N67" i="3" s="1"/>
  <c r="AM67" i="5"/>
  <c r="AM57" i="5"/>
  <c r="M57" i="3"/>
  <c r="N57" i="3" s="1"/>
  <c r="V42" i="3"/>
  <c r="W42" i="3" s="1"/>
  <c r="CC42" i="5"/>
  <c r="V20" i="3"/>
  <c r="W20" i="3" s="1"/>
  <c r="CC20" i="5"/>
  <c r="W70" i="3"/>
  <c r="W49" i="3"/>
  <c r="W32" i="3"/>
  <c r="W62" i="3"/>
  <c r="W66" i="3"/>
  <c r="W61" i="3"/>
  <c r="AM52" i="5"/>
  <c r="M52" i="3"/>
  <c r="N52" i="3" s="1"/>
  <c r="M17" i="3"/>
  <c r="N17" i="3" s="1"/>
  <c r="AM17" i="5"/>
  <c r="M53" i="3"/>
  <c r="N53" i="3" s="1"/>
  <c r="AM53" i="5"/>
  <c r="AM14" i="5"/>
  <c r="M14" i="3"/>
  <c r="V40" i="3"/>
  <c r="W40" i="3" s="1"/>
  <c r="CC40" i="5"/>
  <c r="W23" i="3"/>
  <c r="W73" i="3"/>
  <c r="W50" i="3"/>
  <c r="W64" i="3"/>
  <c r="W52" i="3"/>
  <c r="AK18" i="5"/>
  <c r="AK48" i="5"/>
  <c r="AK39" i="5"/>
  <c r="AK40" i="5"/>
  <c r="AK46" i="5"/>
  <c r="AK36" i="5"/>
  <c r="AK20" i="5"/>
  <c r="AK54" i="5"/>
  <c r="AK25" i="5"/>
  <c r="AK34" i="5"/>
  <c r="AK22" i="5"/>
  <c r="AK41" i="5"/>
  <c r="AK26" i="5"/>
  <c r="AK38" i="5"/>
  <c r="AK37" i="5"/>
  <c r="AK29" i="5"/>
  <c r="AK31" i="5"/>
  <c r="AK43" i="5"/>
  <c r="AK42" i="5"/>
  <c r="AK44" i="5"/>
  <c r="AK28" i="5"/>
  <c r="AK21" i="5"/>
  <c r="AK24" i="5"/>
  <c r="AK33" i="5"/>
  <c r="AK35" i="5"/>
  <c r="AK45" i="5"/>
  <c r="AS14" i="8" l="1"/>
  <c r="AS77" i="8" s="1"/>
  <c r="AR77" i="8"/>
  <c r="M77" i="6"/>
  <c r="AK77" i="5"/>
  <c r="CC77" i="5"/>
  <c r="AM38" i="5"/>
  <c r="M38" i="3"/>
  <c r="N38" i="3" s="1"/>
  <c r="AM35" i="5"/>
  <c r="M35" i="3"/>
  <c r="N35" i="3" s="1"/>
  <c r="M44" i="3"/>
  <c r="N44" i="3" s="1"/>
  <c r="AM44" i="5"/>
  <c r="AM31" i="5"/>
  <c r="M31" i="3"/>
  <c r="N31" i="3" s="1"/>
  <c r="M26" i="3"/>
  <c r="N26" i="3" s="1"/>
  <c r="AM26" i="5"/>
  <c r="M34" i="3"/>
  <c r="N34" i="3" s="1"/>
  <c r="AM34" i="5"/>
  <c r="AM40" i="5"/>
  <c r="M40" i="3"/>
  <c r="N40" i="3" s="1"/>
  <c r="N14" i="3"/>
  <c r="M46" i="3"/>
  <c r="N46" i="3" s="1"/>
  <c r="AM46" i="5"/>
  <c r="AM48" i="5"/>
  <c r="M48" i="3"/>
  <c r="N48" i="3" s="1"/>
  <c r="AM42" i="5"/>
  <c r="M42" i="3"/>
  <c r="N42" i="3" s="1"/>
  <c r="AM20" i="5"/>
  <c r="M20" i="3"/>
  <c r="N20" i="3" s="1"/>
  <c r="W77" i="3"/>
  <c r="M33" i="3"/>
  <c r="N33" i="3" s="1"/>
  <c r="AM33" i="5"/>
  <c r="AM54" i="5"/>
  <c r="M54" i="3"/>
  <c r="N54" i="3" s="1"/>
  <c r="AM24" i="5"/>
  <c r="M24" i="3"/>
  <c r="N24" i="3" s="1"/>
  <c r="M29" i="3"/>
  <c r="N29" i="3" s="1"/>
  <c r="AM29" i="5"/>
  <c r="M39" i="3"/>
  <c r="N39" i="3" s="1"/>
  <c r="AM39" i="5"/>
  <c r="M37" i="3"/>
  <c r="N37" i="3" s="1"/>
  <c r="AM37" i="5"/>
  <c r="M22" i="3"/>
  <c r="N22" i="3" s="1"/>
  <c r="AM22" i="5"/>
  <c r="AM18" i="5"/>
  <c r="M18" i="3"/>
  <c r="N18" i="3" s="1"/>
  <c r="M21" i="3"/>
  <c r="N21" i="3" s="1"/>
  <c r="AM21" i="5"/>
  <c r="AM45" i="5"/>
  <c r="M45" i="3"/>
  <c r="N45" i="3" s="1"/>
  <c r="M28" i="3"/>
  <c r="N28" i="3" s="1"/>
  <c r="AM28" i="5"/>
  <c r="AM43" i="5"/>
  <c r="M43" i="3"/>
  <c r="N43" i="3" s="1"/>
  <c r="M41" i="3"/>
  <c r="N41" i="3" s="1"/>
  <c r="AM41" i="5"/>
  <c r="M25" i="3"/>
  <c r="N25" i="3" s="1"/>
  <c r="AM25" i="5"/>
  <c r="AM36" i="5"/>
  <c r="M36" i="3"/>
  <c r="N36" i="3" s="1"/>
  <c r="V77" i="3"/>
  <c r="AM77" i="5" l="1"/>
  <c r="M77" i="3"/>
  <c r="N77" i="3"/>
  <c r="K41" i="7" l="1"/>
  <c r="K48" i="7"/>
  <c r="AV47" i="8" l="1"/>
  <c r="AW47" i="8" s="1"/>
  <c r="O48" i="7"/>
  <c r="AV40" i="8"/>
  <c r="O41" i="7"/>
  <c r="K77" i="7"/>
  <c r="AW40" i="8" l="1"/>
  <c r="AW77" i="8" s="1"/>
  <c r="AV77" i="8"/>
  <c r="O77" i="7"/>
  <c r="L34" i="6" l="1"/>
  <c r="L40" i="6"/>
  <c r="L39" i="6"/>
  <c r="L44" i="6"/>
  <c r="L62" i="6"/>
  <c r="L45" i="6"/>
  <c r="L23" i="6"/>
  <c r="L26" i="6"/>
  <c r="L74" i="6"/>
  <c r="L47" i="6"/>
  <c r="L33" i="6"/>
  <c r="L36" i="6"/>
  <c r="L64" i="6"/>
  <c r="L22" i="6"/>
  <c r="L42" i="6"/>
  <c r="L56" i="6"/>
  <c r="L48" i="6"/>
  <c r="L41" i="6"/>
  <c r="L69" i="6"/>
  <c r="L43" i="6"/>
  <c r="L46" i="6"/>
  <c r="L21" i="6"/>
  <c r="L68" i="6"/>
  <c r="L57" i="6"/>
  <c r="L72" i="6"/>
  <c r="L15" i="6"/>
  <c r="L17" i="6"/>
  <c r="L37" i="6"/>
  <c r="L35" i="6"/>
  <c r="L38" i="6"/>
  <c r="L20" i="6"/>
  <c r="L55" i="6" l="1"/>
  <c r="J68" i="6"/>
  <c r="L70" i="6"/>
  <c r="L30" i="6"/>
  <c r="L25" i="6"/>
  <c r="L52" i="6"/>
  <c r="L50" i="6"/>
  <c r="L32" i="6"/>
  <c r="L49" i="6"/>
  <c r="L67" i="6"/>
  <c r="L60" i="6"/>
  <c r="L53" i="6"/>
  <c r="L54" i="6"/>
  <c r="L73" i="6"/>
  <c r="L71" i="6"/>
  <c r="J52" i="6"/>
  <c r="J51" i="6"/>
  <c r="J55" i="6"/>
  <c r="L24" i="6"/>
  <c r="L16" i="6"/>
  <c r="J53" i="6"/>
  <c r="L63" i="6"/>
  <c r="L29" i="6"/>
  <c r="L65" i="6"/>
  <c r="L18" i="6"/>
  <c r="L51" i="6"/>
  <c r="L27" i="6"/>
  <c r="L66" i="6"/>
  <c r="J58" i="6"/>
  <c r="L75" i="6"/>
  <c r="L28" i="6"/>
  <c r="AH58" i="3" l="1"/>
  <c r="AI58" i="3" s="1"/>
  <c r="N58" i="6"/>
  <c r="J59" i="6"/>
  <c r="AH68" i="3"/>
  <c r="AI68" i="3" s="1"/>
  <c r="N68" i="6"/>
  <c r="J29" i="6"/>
  <c r="N51" i="6"/>
  <c r="AH51" i="3"/>
  <c r="AI51" i="3" s="1"/>
  <c r="J65" i="6"/>
  <c r="J18" i="6"/>
  <c r="J32" i="6"/>
  <c r="J28" i="6"/>
  <c r="AH55" i="3"/>
  <c r="AI55" i="3" s="1"/>
  <c r="N55" i="6"/>
  <c r="J30" i="6"/>
  <c r="J73" i="6"/>
  <c r="J71" i="6"/>
  <c r="AH53" i="3"/>
  <c r="AI53" i="3" s="1"/>
  <c r="N53" i="6"/>
  <c r="J66" i="6"/>
  <c r="J72" i="6"/>
  <c r="J50" i="6"/>
  <c r="J67" i="6"/>
  <c r="J49" i="6"/>
  <c r="J56" i="6"/>
  <c r="J24" i="6"/>
  <c r="AH52" i="3"/>
  <c r="AI52" i="3" s="1"/>
  <c r="N52" i="6"/>
  <c r="J75" i="6"/>
  <c r="J27" i="6"/>
  <c r="J54" i="6"/>
  <c r="J70" i="6"/>
  <c r="J60" i="6"/>
  <c r="J16" i="6"/>
  <c r="J25" i="6"/>
  <c r="J63" i="6"/>
  <c r="L14" i="6"/>
  <c r="AH59" i="3" l="1"/>
  <c r="AI59" i="3" s="1"/>
  <c r="N59" i="6"/>
  <c r="J74" i="6"/>
  <c r="AH75" i="3"/>
  <c r="N75" i="6"/>
  <c r="AH32" i="3"/>
  <c r="AI32" i="3" s="1"/>
  <c r="N32" i="6"/>
  <c r="AH25" i="3"/>
  <c r="AI25" i="3" s="1"/>
  <c r="N25" i="6"/>
  <c r="AH70" i="3"/>
  <c r="AI70" i="3" s="1"/>
  <c r="N70" i="6"/>
  <c r="AH50" i="3"/>
  <c r="AI50" i="3" s="1"/>
  <c r="N50" i="6"/>
  <c r="J64" i="6"/>
  <c r="N16" i="6"/>
  <c r="AH16" i="3"/>
  <c r="AI16" i="3" s="1"/>
  <c r="AH54" i="3"/>
  <c r="AI54" i="3" s="1"/>
  <c r="N54" i="6"/>
  <c r="AH49" i="3"/>
  <c r="AI49" i="3" s="1"/>
  <c r="N49" i="6"/>
  <c r="AH72" i="3"/>
  <c r="AI72" i="3" s="1"/>
  <c r="N72" i="6"/>
  <c r="AH71" i="3"/>
  <c r="AI71" i="3" s="1"/>
  <c r="N71" i="6"/>
  <c r="J69" i="6"/>
  <c r="AH18" i="3"/>
  <c r="AI18" i="3" s="1"/>
  <c r="N18" i="6"/>
  <c r="N29" i="6"/>
  <c r="AH29" i="3"/>
  <c r="AI29" i="3" s="1"/>
  <c r="AH30" i="3"/>
  <c r="AI30" i="3" s="1"/>
  <c r="N30" i="6"/>
  <c r="AH63" i="3"/>
  <c r="AI63" i="3" s="1"/>
  <c r="N63" i="6"/>
  <c r="AH60" i="3"/>
  <c r="AI60" i="3" s="1"/>
  <c r="N60" i="6"/>
  <c r="AH27" i="3"/>
  <c r="AI27" i="3" s="1"/>
  <c r="N27" i="6"/>
  <c r="AH24" i="3"/>
  <c r="AI24" i="3" s="1"/>
  <c r="N24" i="6"/>
  <c r="AH67" i="3"/>
  <c r="AI67" i="3" s="1"/>
  <c r="N67" i="6"/>
  <c r="AH66" i="3"/>
  <c r="AI66" i="3" s="1"/>
  <c r="N66" i="6"/>
  <c r="AH73" i="3"/>
  <c r="AI73" i="3" s="1"/>
  <c r="N73" i="6"/>
  <c r="AH56" i="3"/>
  <c r="AI56" i="3" s="1"/>
  <c r="N56" i="6"/>
  <c r="J62" i="6"/>
  <c r="AH28" i="3"/>
  <c r="AI28" i="3" s="1"/>
  <c r="N28" i="6"/>
  <c r="AH65" i="3"/>
  <c r="AI65" i="3" s="1"/>
  <c r="N65" i="6"/>
  <c r="AI75" i="3" l="1"/>
  <c r="AN75" i="3"/>
  <c r="AH62" i="3"/>
  <c r="AI62" i="3" s="1"/>
  <c r="N62" i="6"/>
  <c r="N69" i="6"/>
  <c r="AH69" i="3"/>
  <c r="AI69" i="3" s="1"/>
  <c r="AH64" i="3"/>
  <c r="AI64" i="3" s="1"/>
  <c r="N64" i="6"/>
  <c r="AH74" i="3"/>
  <c r="N74" i="6"/>
  <c r="AI74" i="3" l="1"/>
  <c r="AO75" i="3"/>
  <c r="AT75" i="3"/>
  <c r="AU75" i="3" s="1"/>
  <c r="J57" i="6" l="1"/>
  <c r="J42" i="6"/>
  <c r="J41" i="6"/>
  <c r="J40" i="6"/>
  <c r="J37" i="6"/>
  <c r="J20" i="6"/>
  <c r="J44" i="6"/>
  <c r="J48" i="6"/>
  <c r="J17" i="6"/>
  <c r="J43" i="6" l="1"/>
  <c r="AH43" i="3" s="1"/>
  <c r="AI43" i="3" s="1"/>
  <c r="AH42" i="3"/>
  <c r="AI42" i="3" s="1"/>
  <c r="N42" i="6"/>
  <c r="J33" i="6"/>
  <c r="J21" i="6"/>
  <c r="J39" i="6"/>
  <c r="AH48" i="3"/>
  <c r="AI48" i="3" s="1"/>
  <c r="N48" i="6"/>
  <c r="T78" i="6" s="1"/>
  <c r="AH41" i="3"/>
  <c r="AI41" i="3" s="1"/>
  <c r="N41" i="6"/>
  <c r="J35" i="6"/>
  <c r="N43" i="6"/>
  <c r="AH17" i="3"/>
  <c r="AI17" i="3" s="1"/>
  <c r="N17" i="6"/>
  <c r="AH44" i="3"/>
  <c r="AI44" i="3" s="1"/>
  <c r="N44" i="6"/>
  <c r="AH37" i="3"/>
  <c r="AI37" i="3" s="1"/>
  <c r="N37" i="6"/>
  <c r="AH20" i="3"/>
  <c r="AI20" i="3" s="1"/>
  <c r="N20" i="6"/>
  <c r="J46" i="6"/>
  <c r="AH40" i="3"/>
  <c r="AI40" i="3" s="1"/>
  <c r="N40" i="6"/>
  <c r="AH57" i="3"/>
  <c r="AI57" i="3" s="1"/>
  <c r="N57" i="6"/>
  <c r="J34" i="6"/>
  <c r="J45" i="6"/>
  <c r="J38" i="6"/>
  <c r="J26" i="6"/>
  <c r="J47" i="6"/>
  <c r="J15" i="6"/>
  <c r="J23" i="6"/>
  <c r="J22" i="6" l="1"/>
  <c r="AH34" i="3"/>
  <c r="AI34" i="3" s="1"/>
  <c r="N34" i="6"/>
  <c r="AH46" i="3"/>
  <c r="AI46" i="3" s="1"/>
  <c r="N46" i="6"/>
  <c r="AH21" i="3"/>
  <c r="AI21" i="3" s="1"/>
  <c r="N21" i="6"/>
  <c r="AH26" i="3"/>
  <c r="AI26" i="3" s="1"/>
  <c r="N26" i="6"/>
  <c r="AH15" i="3"/>
  <c r="AI15" i="3" s="1"/>
  <c r="N15" i="6"/>
  <c r="AH35" i="3"/>
  <c r="AI35" i="3" s="1"/>
  <c r="N35" i="6"/>
  <c r="N38" i="6"/>
  <c r="AH38" i="3"/>
  <c r="AI38" i="3" s="1"/>
  <c r="AH33" i="3"/>
  <c r="AI33" i="3" s="1"/>
  <c r="N33" i="6"/>
  <c r="AH23" i="3"/>
  <c r="AI23" i="3" s="1"/>
  <c r="N23" i="6"/>
  <c r="AH47" i="3"/>
  <c r="AI47" i="3" s="1"/>
  <c r="N47" i="6"/>
  <c r="J36" i="6"/>
  <c r="AH45" i="3"/>
  <c r="AI45" i="3" s="1"/>
  <c r="N45" i="6"/>
  <c r="AH39" i="3"/>
  <c r="AI39" i="3" s="1"/>
  <c r="N39" i="6"/>
  <c r="J14" i="6"/>
  <c r="AH36" i="3" l="1"/>
  <c r="AI36" i="3" s="1"/>
  <c r="N36" i="6"/>
  <c r="AH14" i="3"/>
  <c r="N14" i="6"/>
  <c r="AH22" i="3"/>
  <c r="AI22" i="3" s="1"/>
  <c r="N22" i="6"/>
  <c r="AI14" i="3" l="1"/>
  <c r="N15" i="7" l="1"/>
  <c r="R15" i="7" s="1"/>
  <c r="N17" i="7"/>
  <c r="R17" i="7" s="1"/>
  <c r="N26" i="7"/>
  <c r="R26" i="7" s="1"/>
  <c r="N48" i="7"/>
  <c r="R48" i="7" s="1"/>
  <c r="N52" i="7"/>
  <c r="N47" i="7"/>
  <c r="R47" i="7" s="1"/>
  <c r="N51" i="7"/>
  <c r="R51" i="7" s="1"/>
  <c r="N19" i="7"/>
  <c r="R19" i="7" s="1"/>
  <c r="N7" i="7" l="1"/>
  <c r="R52" i="7"/>
  <c r="N37" i="7"/>
  <c r="R37" i="7" s="1"/>
  <c r="N40" i="7"/>
  <c r="R40" i="7" s="1"/>
  <c r="N63" i="7"/>
  <c r="R63" i="7" s="1"/>
  <c r="N33" i="7"/>
  <c r="R33" i="7" s="1"/>
  <c r="N65" i="7"/>
  <c r="R65" i="7" s="1"/>
  <c r="N21" i="7"/>
  <c r="R21" i="7" s="1"/>
  <c r="N31" i="7"/>
  <c r="R31" i="7" s="1"/>
  <c r="N54" i="7"/>
  <c r="R54" i="7" s="1"/>
  <c r="N34" i="7"/>
  <c r="R34" i="7" s="1"/>
  <c r="N43" i="7"/>
  <c r="R43" i="7" s="1"/>
  <c r="N35" i="7"/>
  <c r="R35" i="7" s="1"/>
  <c r="N36" i="7"/>
  <c r="R36" i="7" s="1"/>
  <c r="N45" i="7"/>
  <c r="R45" i="7" s="1"/>
  <c r="N29" i="7"/>
  <c r="R29" i="7" s="1"/>
  <c r="N42" i="7"/>
  <c r="R42" i="7" s="1"/>
  <c r="N20" i="7"/>
  <c r="R20" i="7" s="1"/>
  <c r="N24" i="7"/>
  <c r="R24" i="7" s="1"/>
  <c r="N44" i="7"/>
  <c r="R44" i="7" s="1"/>
  <c r="N41" i="7"/>
  <c r="R41" i="7" s="1"/>
  <c r="N38" i="7"/>
  <c r="R38" i="7" s="1"/>
  <c r="N18" i="7"/>
  <c r="R18" i="7" s="1"/>
  <c r="N57" i="7"/>
  <c r="R57" i="7" s="1"/>
  <c r="N39" i="7"/>
  <c r="R39" i="7" s="1"/>
  <c r="L19" i="7"/>
  <c r="N27" i="7"/>
  <c r="R27" i="7" s="1"/>
  <c r="N55" i="7"/>
  <c r="R55" i="7" s="1"/>
  <c r="N25" i="7"/>
  <c r="R25" i="7" s="1"/>
  <c r="N67" i="7"/>
  <c r="R67" i="7" s="1"/>
  <c r="N56" i="7"/>
  <c r="R56" i="7" s="1"/>
  <c r="N28" i="7"/>
  <c r="R28" i="7" s="1"/>
  <c r="N46" i="7"/>
  <c r="R46" i="7" s="1"/>
  <c r="N49" i="7"/>
  <c r="R49" i="7" s="1"/>
  <c r="N61" i="7"/>
  <c r="R61" i="7" s="1"/>
  <c r="N30" i="7"/>
  <c r="R30" i="7" s="1"/>
  <c r="N74" i="7"/>
  <c r="R74" i="7" s="1"/>
  <c r="N53" i="7"/>
  <c r="R53" i="7" s="1"/>
  <c r="N16" i="7"/>
  <c r="R16" i="7" s="1"/>
  <c r="N50" i="7"/>
  <c r="R50" i="7" s="1"/>
  <c r="N14" i="7"/>
  <c r="N23" i="7"/>
  <c r="R23" i="7" s="1"/>
  <c r="N32" i="7"/>
  <c r="R32" i="7" s="1"/>
  <c r="N64" i="7"/>
  <c r="R64" i="7" s="1"/>
  <c r="N60" i="7"/>
  <c r="R60" i="7" s="1"/>
  <c r="N22" i="7"/>
  <c r="R22" i="7" s="1"/>
  <c r="R14" i="7" l="1"/>
  <c r="R77" i="7" s="1"/>
  <c r="N77" i="7"/>
  <c r="AK19" i="3"/>
  <c r="AL19" i="3" s="1"/>
  <c r="P19" i="7"/>
  <c r="L57" i="7"/>
  <c r="L51" i="7"/>
  <c r="L42" i="7"/>
  <c r="L61" i="7"/>
  <c r="L53" i="7"/>
  <c r="L58" i="7"/>
  <c r="L68" i="7"/>
  <c r="L23" i="7"/>
  <c r="L55" i="7"/>
  <c r="L17" i="7"/>
  <c r="P68" i="7" l="1"/>
  <c r="AK68" i="3"/>
  <c r="AL68" i="3" s="1"/>
  <c r="L71" i="7"/>
  <c r="L66" i="7"/>
  <c r="L74" i="7"/>
  <c r="AK53" i="3"/>
  <c r="AL53" i="3" s="1"/>
  <c r="P53" i="7"/>
  <c r="L72" i="7"/>
  <c r="L62" i="7"/>
  <c r="L59" i="7"/>
  <c r="P58" i="7"/>
  <c r="AK58" i="3"/>
  <c r="AL58" i="3" s="1"/>
  <c r="L73" i="7"/>
  <c r="L64" i="7"/>
  <c r="L69" i="7"/>
  <c r="L70" i="7"/>
  <c r="L60" i="7"/>
  <c r="L21" i="7"/>
  <c r="L63" i="7"/>
  <c r="L46" i="7"/>
  <c r="L32" i="7"/>
  <c r="L30" i="7"/>
  <c r="AK51" i="3"/>
  <c r="AL51" i="3" s="1"/>
  <c r="P51" i="7"/>
  <c r="AK42" i="3"/>
  <c r="AL42" i="3" s="1"/>
  <c r="P42" i="7"/>
  <c r="AK23" i="3"/>
  <c r="AL23" i="3" s="1"/>
  <c r="P23" i="7"/>
  <c r="L27" i="7"/>
  <c r="AK17" i="3"/>
  <c r="AL17" i="3" s="1"/>
  <c r="P17" i="7"/>
  <c r="L56" i="7"/>
  <c r="L50" i="7"/>
  <c r="L43" i="7"/>
  <c r="L29" i="7"/>
  <c r="AK57" i="3"/>
  <c r="AL57" i="3" s="1"/>
  <c r="P57" i="7"/>
  <c r="L65" i="7"/>
  <c r="AK55" i="3"/>
  <c r="AL55" i="3" s="1"/>
  <c r="P55" i="7"/>
  <c r="L25" i="7"/>
  <c r="AK61" i="3"/>
  <c r="AL61" i="3" s="1"/>
  <c r="P61" i="7"/>
  <c r="L67" i="7"/>
  <c r="L49" i="7"/>
  <c r="L16" i="7"/>
  <c r="L28" i="7"/>
  <c r="L20" i="7"/>
  <c r="L40" i="7"/>
  <c r="L41" i="7"/>
  <c r="L44" i="7"/>
  <c r="L52" i="7"/>
  <c r="L26" i="7"/>
  <c r="L47" i="7"/>
  <c r="L14" i="7"/>
  <c r="P72" i="7" l="1"/>
  <c r="AK72" i="3"/>
  <c r="AL72" i="3" s="1"/>
  <c r="AK66" i="3"/>
  <c r="AL66" i="3" s="1"/>
  <c r="P66" i="7"/>
  <c r="AK64" i="3"/>
  <c r="AL64" i="3" s="1"/>
  <c r="P64" i="7"/>
  <c r="AK59" i="3"/>
  <c r="AL59" i="3" s="1"/>
  <c r="P59" i="7"/>
  <c r="P71" i="7"/>
  <c r="AK71" i="3"/>
  <c r="AL71" i="3" s="1"/>
  <c r="P69" i="7"/>
  <c r="AK69" i="3"/>
  <c r="AL69" i="3" s="1"/>
  <c r="P70" i="7"/>
  <c r="AK70" i="3"/>
  <c r="AL70" i="3" s="1"/>
  <c r="AK73" i="3"/>
  <c r="AL73" i="3" s="1"/>
  <c r="P73" i="7"/>
  <c r="AK62" i="3"/>
  <c r="AL62" i="3" s="1"/>
  <c r="P62" i="7"/>
  <c r="P74" i="7"/>
  <c r="AK74" i="3"/>
  <c r="AK50" i="3"/>
  <c r="AL50" i="3" s="1"/>
  <c r="P50" i="7"/>
  <c r="L35" i="7"/>
  <c r="AK52" i="3"/>
  <c r="AL52" i="3" s="1"/>
  <c r="P52" i="7"/>
  <c r="L45" i="7"/>
  <c r="AK16" i="3"/>
  <c r="AL16" i="3" s="1"/>
  <c r="P16" i="7"/>
  <c r="AK32" i="3"/>
  <c r="AL32" i="3" s="1"/>
  <c r="P32" i="7"/>
  <c r="AK27" i="3"/>
  <c r="AL27" i="3" s="1"/>
  <c r="P27" i="7"/>
  <c r="AK14" i="3"/>
  <c r="P14" i="7"/>
  <c r="P47" i="7"/>
  <c r="AK47" i="3"/>
  <c r="AL47" i="3" s="1"/>
  <c r="AK65" i="3"/>
  <c r="AL65" i="3" s="1"/>
  <c r="P65" i="7"/>
  <c r="AK29" i="3"/>
  <c r="AL29" i="3" s="1"/>
  <c r="P29" i="7"/>
  <c r="AK56" i="3"/>
  <c r="AL56" i="3" s="1"/>
  <c r="P56" i="7"/>
  <c r="AK30" i="3"/>
  <c r="AL30" i="3" s="1"/>
  <c r="P30" i="7"/>
  <c r="AK40" i="3"/>
  <c r="AL40" i="3" s="1"/>
  <c r="P40" i="7"/>
  <c r="L34" i="7"/>
  <c r="AK20" i="3"/>
  <c r="AL20" i="3" s="1"/>
  <c r="P20" i="7"/>
  <c r="P26" i="7"/>
  <c r="AK26" i="3"/>
  <c r="AL26" i="3" s="1"/>
  <c r="AK44" i="3"/>
  <c r="AL44" i="3" s="1"/>
  <c r="P44" i="7"/>
  <c r="L36" i="7"/>
  <c r="AK28" i="3"/>
  <c r="AL28" i="3" s="1"/>
  <c r="P28" i="7"/>
  <c r="AK49" i="3"/>
  <c r="AL49" i="3" s="1"/>
  <c r="P49" i="7"/>
  <c r="AK46" i="3"/>
  <c r="AL46" i="3" s="1"/>
  <c r="P46" i="7"/>
  <c r="AK21" i="3"/>
  <c r="AL21" i="3" s="1"/>
  <c r="P21" i="7"/>
  <c r="L33" i="7"/>
  <c r="AK41" i="3"/>
  <c r="AL41" i="3" s="1"/>
  <c r="P41" i="7"/>
  <c r="AK25" i="3"/>
  <c r="AL25" i="3" s="1"/>
  <c r="P25" i="7"/>
  <c r="AK43" i="3"/>
  <c r="AL43" i="3" s="1"/>
  <c r="P43" i="7"/>
  <c r="L18" i="7"/>
  <c r="L54" i="7"/>
  <c r="AK67" i="3"/>
  <c r="AL67" i="3" s="1"/>
  <c r="P67" i="7"/>
  <c r="AK63" i="3"/>
  <c r="AL63" i="3" s="1"/>
  <c r="P63" i="7"/>
  <c r="AK60" i="3"/>
  <c r="AL60" i="3" s="1"/>
  <c r="P60" i="7"/>
  <c r="L37" i="7"/>
  <c r="L31" i="7"/>
  <c r="L48" i="7"/>
  <c r="L15" i="7"/>
  <c r="AL74" i="3" l="1"/>
  <c r="AN74" i="3"/>
  <c r="L22" i="7"/>
  <c r="AL14" i="3"/>
  <c r="AK54" i="3"/>
  <c r="AL54" i="3" s="1"/>
  <c r="P54" i="7"/>
  <c r="L39" i="7"/>
  <c r="P18" i="7"/>
  <c r="AK18" i="3"/>
  <c r="AL18" i="3" s="1"/>
  <c r="AK36" i="3"/>
  <c r="AL36" i="3" s="1"/>
  <c r="P36" i="7"/>
  <c r="L38" i="7"/>
  <c r="P48" i="7"/>
  <c r="AK48" i="3"/>
  <c r="AL48" i="3" s="1"/>
  <c r="L24" i="7"/>
  <c r="AK37" i="3"/>
  <c r="AL37" i="3" s="1"/>
  <c r="P37" i="7"/>
  <c r="P45" i="7"/>
  <c r="AK45" i="3"/>
  <c r="AL45" i="3" s="1"/>
  <c r="AK35" i="3"/>
  <c r="AL35" i="3" s="1"/>
  <c r="P35" i="7"/>
  <c r="AK31" i="3"/>
  <c r="AL31" i="3" s="1"/>
  <c r="P31" i="7"/>
  <c r="AK33" i="3"/>
  <c r="AL33" i="3" s="1"/>
  <c r="P33" i="7"/>
  <c r="AK34" i="3"/>
  <c r="AL34" i="3" s="1"/>
  <c r="P34" i="7"/>
  <c r="AK15" i="3"/>
  <c r="AL15" i="3" s="1"/>
  <c r="P15" i="7"/>
  <c r="L77" i="7"/>
  <c r="AO74" i="3" l="1"/>
  <c r="AT74" i="3"/>
  <c r="AU74" i="3" s="1"/>
  <c r="P38" i="7"/>
  <c r="AK38" i="3"/>
  <c r="AL38" i="3" s="1"/>
  <c r="P39" i="7"/>
  <c r="AK39" i="3"/>
  <c r="AL39" i="3" s="1"/>
  <c r="AK22" i="3"/>
  <c r="AL22" i="3" s="1"/>
  <c r="P22" i="7"/>
  <c r="AK24" i="3"/>
  <c r="AL24" i="3" s="1"/>
  <c r="P24" i="7"/>
  <c r="P77" i="7" l="1"/>
  <c r="AL77" i="3"/>
  <c r="AK77" i="3"/>
  <c r="DE55" i="5" l="1"/>
  <c r="DE72" i="5"/>
  <c r="DE27" i="5"/>
  <c r="DE59" i="5"/>
  <c r="DE60" i="5"/>
  <c r="DE73" i="5"/>
  <c r="DE30" i="5"/>
  <c r="DE74" i="5"/>
  <c r="DG74" i="5" s="1"/>
  <c r="DE58" i="5"/>
  <c r="DE49" i="5"/>
  <c r="DE56" i="5"/>
  <c r="DE65" i="5"/>
  <c r="DE62" i="5"/>
  <c r="DE67" i="5"/>
  <c r="DE66" i="5"/>
  <c r="DE47" i="5"/>
  <c r="DE68" i="5"/>
  <c r="DE71" i="5"/>
  <c r="DE23" i="5"/>
  <c r="DE16" i="5"/>
  <c r="DE64" i="5"/>
  <c r="DE50" i="5"/>
  <c r="DE32" i="5"/>
  <c r="DE53" i="5"/>
  <c r="DE61" i="5"/>
  <c r="DE75" i="5"/>
  <c r="DG75" i="5" s="1"/>
  <c r="DE52" i="5"/>
  <c r="DE69" i="5"/>
  <c r="DE70" i="5"/>
  <c r="DE63" i="5"/>
  <c r="DE51" i="5"/>
  <c r="AB58" i="3" l="1"/>
  <c r="DG58" i="5"/>
  <c r="AB59" i="3"/>
  <c r="DG59" i="5"/>
  <c r="AB47" i="3"/>
  <c r="DG47" i="5"/>
  <c r="AB69" i="3"/>
  <c r="DG69" i="5"/>
  <c r="AB72" i="3"/>
  <c r="DG72" i="5"/>
  <c r="AB53" i="3"/>
  <c r="DG53" i="5"/>
  <c r="AB64" i="3"/>
  <c r="DG64" i="5"/>
  <c r="AB71" i="3"/>
  <c r="DG71" i="5"/>
  <c r="DG68" i="5"/>
  <c r="AB68" i="3"/>
  <c r="AB60" i="3"/>
  <c r="DG60" i="5"/>
  <c r="AB70" i="3"/>
  <c r="DG70" i="5"/>
  <c r="AB61" i="3"/>
  <c r="DG61" i="5"/>
  <c r="AB32" i="3"/>
  <c r="DG32" i="5"/>
  <c r="AB23" i="3"/>
  <c r="DG23" i="5"/>
  <c r="AB62" i="3"/>
  <c r="DG62" i="5"/>
  <c r="AB30" i="3"/>
  <c r="DG30" i="5"/>
  <c r="AB67" i="3"/>
  <c r="DG67" i="5"/>
  <c r="AB49" i="3"/>
  <c r="DG49" i="5"/>
  <c r="AB55" i="3"/>
  <c r="DG55" i="5"/>
  <c r="AB51" i="3"/>
  <c r="DG51" i="5"/>
  <c r="AB52" i="3"/>
  <c r="DG52" i="5"/>
  <c r="AB16" i="3"/>
  <c r="DG16" i="5"/>
  <c r="AB65" i="3"/>
  <c r="DG65" i="5"/>
  <c r="AB27" i="3"/>
  <c r="DG27" i="5"/>
  <c r="AB50" i="3"/>
  <c r="DG50" i="5"/>
  <c r="AB56" i="3"/>
  <c r="DG56" i="5"/>
  <c r="AB63" i="3"/>
  <c r="DG63" i="5"/>
  <c r="AB66" i="3"/>
  <c r="DG66" i="5"/>
  <c r="DG73" i="5"/>
  <c r="AB73" i="3"/>
  <c r="DE19" i="5"/>
  <c r="DE57" i="5"/>
  <c r="DE26" i="5"/>
  <c r="DE15" i="5"/>
  <c r="DE17" i="5"/>
  <c r="AC59" i="3" l="1"/>
  <c r="AN59" i="3"/>
  <c r="AC58" i="3"/>
  <c r="AN58" i="3"/>
  <c r="AC73" i="3"/>
  <c r="AN73" i="3"/>
  <c r="AB17" i="3"/>
  <c r="DG17" i="5"/>
  <c r="AC56" i="3"/>
  <c r="AN56" i="3"/>
  <c r="AC65" i="3"/>
  <c r="AN65" i="3"/>
  <c r="AC51" i="3"/>
  <c r="AN51" i="3"/>
  <c r="AC67" i="3"/>
  <c r="AN67" i="3"/>
  <c r="AC23" i="3"/>
  <c r="AN23" i="3"/>
  <c r="AC70" i="3"/>
  <c r="AN70" i="3"/>
  <c r="AC71" i="3"/>
  <c r="AN71" i="3"/>
  <c r="AC72" i="3"/>
  <c r="AN72" i="3"/>
  <c r="DG15" i="5"/>
  <c r="AB15" i="3"/>
  <c r="AB26" i="3"/>
  <c r="DG26" i="5"/>
  <c r="AC50" i="3"/>
  <c r="AN50" i="3"/>
  <c r="AC64" i="3"/>
  <c r="AN64" i="3"/>
  <c r="DG57" i="5"/>
  <c r="AB57" i="3"/>
  <c r="AC68" i="3"/>
  <c r="AN68" i="3"/>
  <c r="AC66" i="3"/>
  <c r="AN66" i="3"/>
  <c r="AC16" i="3"/>
  <c r="AN16" i="3"/>
  <c r="AC55" i="3"/>
  <c r="AN55" i="3"/>
  <c r="AC30" i="3"/>
  <c r="AN30" i="3"/>
  <c r="AC32" i="3"/>
  <c r="AN32" i="3"/>
  <c r="AC60" i="3"/>
  <c r="AN60" i="3"/>
  <c r="AC69" i="3"/>
  <c r="AN69" i="3"/>
  <c r="AB19" i="3"/>
  <c r="DG19" i="5"/>
  <c r="AC63" i="3"/>
  <c r="AN63" i="3"/>
  <c r="AC27" i="3"/>
  <c r="AN27" i="3"/>
  <c r="AC52" i="3"/>
  <c r="AN52" i="3"/>
  <c r="AC49" i="3"/>
  <c r="AN49" i="3"/>
  <c r="AC62" i="3"/>
  <c r="AN62" i="3"/>
  <c r="AC61" i="3"/>
  <c r="AC53" i="3"/>
  <c r="AN53" i="3"/>
  <c r="AO53" i="3" s="1"/>
  <c r="AC47" i="3"/>
  <c r="AN47" i="3"/>
  <c r="DE14" i="5"/>
  <c r="AT58" i="3" l="1"/>
  <c r="AU58" i="3" s="1"/>
  <c r="AO58" i="3"/>
  <c r="AT59" i="3"/>
  <c r="AU59" i="3" s="1"/>
  <c r="AO59" i="3"/>
  <c r="AO52" i="3"/>
  <c r="AT52" i="3"/>
  <c r="AU52" i="3" s="1"/>
  <c r="AT16" i="3"/>
  <c r="AU16" i="3" s="1"/>
  <c r="AO16" i="3"/>
  <c r="AO71" i="3"/>
  <c r="AT71" i="3"/>
  <c r="AU71" i="3" s="1"/>
  <c r="AO56" i="3"/>
  <c r="AT56" i="3"/>
  <c r="AU56" i="3" s="1"/>
  <c r="AC19" i="3"/>
  <c r="AC26" i="3"/>
  <c r="AN26" i="3"/>
  <c r="AO32" i="3"/>
  <c r="AT32" i="3"/>
  <c r="AU32" i="3" s="1"/>
  <c r="AC57" i="3"/>
  <c r="AN57" i="3"/>
  <c r="AT67" i="3"/>
  <c r="AU67" i="3" s="1"/>
  <c r="AO67" i="3"/>
  <c r="AT47" i="3"/>
  <c r="AU47" i="3" s="1"/>
  <c r="AO47" i="3"/>
  <c r="AT62" i="3"/>
  <c r="AU62" i="3" s="1"/>
  <c r="AO62" i="3"/>
  <c r="AT27" i="3"/>
  <c r="AU27" i="3" s="1"/>
  <c r="AO27" i="3"/>
  <c r="AO69" i="3"/>
  <c r="AT69" i="3"/>
  <c r="AU69" i="3" s="1"/>
  <c r="AT30" i="3"/>
  <c r="AU30" i="3" s="1"/>
  <c r="AO30" i="3"/>
  <c r="AT66" i="3"/>
  <c r="AU66" i="3" s="1"/>
  <c r="AO66" i="3"/>
  <c r="AT64" i="3"/>
  <c r="AU64" i="3" s="1"/>
  <c r="AO64" i="3"/>
  <c r="AC15" i="3"/>
  <c r="AN15" i="3"/>
  <c r="AO70" i="3"/>
  <c r="AT70" i="3"/>
  <c r="AU70" i="3" s="1"/>
  <c r="AT51" i="3"/>
  <c r="AU51" i="3" s="1"/>
  <c r="AO51" i="3"/>
  <c r="AT49" i="3"/>
  <c r="AU49" i="3" s="1"/>
  <c r="AO49" i="3"/>
  <c r="AT63" i="3"/>
  <c r="AU63" i="3" s="1"/>
  <c r="AO63" i="3"/>
  <c r="AO60" i="3"/>
  <c r="AT60" i="3"/>
  <c r="AU60" i="3" s="1"/>
  <c r="AO55" i="3"/>
  <c r="AT55" i="3"/>
  <c r="AU55" i="3" s="1"/>
  <c r="AT68" i="3"/>
  <c r="AU68" i="3" s="1"/>
  <c r="AO68" i="3"/>
  <c r="AT50" i="3"/>
  <c r="AU50" i="3" s="1"/>
  <c r="AO50" i="3"/>
  <c r="AO72" i="3"/>
  <c r="AT72" i="3"/>
  <c r="AU72" i="3" s="1"/>
  <c r="AT23" i="3"/>
  <c r="AU23" i="3" s="1"/>
  <c r="AO23" i="3"/>
  <c r="AT65" i="3"/>
  <c r="AU65" i="3" s="1"/>
  <c r="AO65" i="3"/>
  <c r="AO73" i="3"/>
  <c r="AT73" i="3"/>
  <c r="AU73" i="3" s="1"/>
  <c r="AC17" i="3"/>
  <c r="AN17" i="3"/>
  <c r="AB14" i="3"/>
  <c r="DG14" i="5"/>
  <c r="AQ39" i="3"/>
  <c r="AR39" i="3" s="1"/>
  <c r="AQ36" i="3"/>
  <c r="AR36" i="3" s="1"/>
  <c r="AQ37" i="3"/>
  <c r="AR37" i="3" s="1"/>
  <c r="AQ54" i="3"/>
  <c r="AR54" i="3" s="1"/>
  <c r="AQ18" i="3"/>
  <c r="AQ34" i="3"/>
  <c r="AR34" i="3" s="1"/>
  <c r="AQ21" i="3"/>
  <c r="AR21" i="3" s="1"/>
  <c r="AQ48" i="3"/>
  <c r="AR48" i="3" s="1"/>
  <c r="AQ35" i="3"/>
  <c r="AR35" i="3" s="1"/>
  <c r="AQ43" i="3"/>
  <c r="AR43" i="3" s="1"/>
  <c r="AQ28" i="3"/>
  <c r="AR28" i="3" s="1"/>
  <c r="AQ22" i="3"/>
  <c r="AR22" i="3" s="1"/>
  <c r="AQ44" i="3"/>
  <c r="AR44" i="3" s="1"/>
  <c r="AQ29" i="3"/>
  <c r="AR29" i="3" s="1"/>
  <c r="AQ38" i="3"/>
  <c r="AR38" i="3" s="1"/>
  <c r="AQ41" i="3"/>
  <c r="AR41" i="3" s="1"/>
  <c r="AQ33" i="3"/>
  <c r="AR33" i="3" s="1"/>
  <c r="AQ20" i="3"/>
  <c r="AR20" i="3" s="1"/>
  <c r="AQ24" i="3"/>
  <c r="AR24" i="3" s="1"/>
  <c r="AQ31" i="3"/>
  <c r="AR31" i="3" s="1"/>
  <c r="AQ40" i="3"/>
  <c r="AR40" i="3" s="1"/>
  <c r="AQ46" i="3"/>
  <c r="AR46" i="3" s="1"/>
  <c r="AQ45" i="3"/>
  <c r="AR45" i="3" s="1"/>
  <c r="AQ25" i="3"/>
  <c r="AR25" i="3" s="1"/>
  <c r="AQ42" i="3"/>
  <c r="AR42" i="3" s="1"/>
  <c r="AR18" i="3" l="1"/>
  <c r="AR77" i="3" s="1"/>
  <c r="AQ77" i="3"/>
  <c r="AT26" i="3"/>
  <c r="AU26" i="3" s="1"/>
  <c r="AO26" i="3"/>
  <c r="AT15" i="3"/>
  <c r="AU15" i="3" s="1"/>
  <c r="AO15" i="3"/>
  <c r="AT57" i="3"/>
  <c r="AU57" i="3" s="1"/>
  <c r="AO57" i="3"/>
  <c r="AC14" i="3"/>
  <c r="AN14" i="3"/>
  <c r="AT17" i="3"/>
  <c r="AU17" i="3" s="1"/>
  <c r="AO17" i="3"/>
  <c r="AT14" i="3" l="1"/>
  <c r="AO14" i="3"/>
  <c r="DE83" i="5"/>
  <c r="DE31" i="5"/>
  <c r="DE22" i="5"/>
  <c r="DE18" i="5"/>
  <c r="DE24" i="5"/>
  <c r="DE34" i="5"/>
  <c r="DE45" i="5"/>
  <c r="DE38" i="5"/>
  <c r="DE46" i="5"/>
  <c r="DE35" i="5"/>
  <c r="DE39" i="5"/>
  <c r="DE20" i="5"/>
  <c r="DE48" i="5"/>
  <c r="DE42" i="5"/>
  <c r="DE28" i="5"/>
  <c r="DE40" i="5"/>
  <c r="DE43" i="5"/>
  <c r="DE37" i="5"/>
  <c r="DE54" i="5"/>
  <c r="DE29" i="5"/>
  <c r="DE25" i="5"/>
  <c r="DE44" i="5"/>
  <c r="DE33" i="5"/>
  <c r="DE21" i="5"/>
  <c r="DE36" i="5"/>
  <c r="DE41" i="5"/>
  <c r="DG48" i="5" l="1"/>
  <c r="AB48" i="3"/>
  <c r="AC48" i="3" s="1"/>
  <c r="AB33" i="3"/>
  <c r="AC33" i="3" s="1"/>
  <c r="DG33" i="5"/>
  <c r="AB43" i="3"/>
  <c r="AC43" i="3" s="1"/>
  <c r="DG43" i="5"/>
  <c r="DG39" i="5"/>
  <c r="AB39" i="3"/>
  <c r="AC39" i="3" s="1"/>
  <c r="AB24" i="3"/>
  <c r="AC24" i="3" s="1"/>
  <c r="DG24" i="5"/>
  <c r="AB44" i="3"/>
  <c r="AC44" i="3" s="1"/>
  <c r="DG44" i="5"/>
  <c r="AB35" i="3"/>
  <c r="AC35" i="3" s="1"/>
  <c r="DG35" i="5"/>
  <c r="AB41" i="3"/>
  <c r="AC41" i="3" s="1"/>
  <c r="DG41" i="5"/>
  <c r="AB25" i="3"/>
  <c r="AC25" i="3" s="1"/>
  <c r="DG25" i="5"/>
  <c r="AB28" i="3"/>
  <c r="AC28" i="3" s="1"/>
  <c r="DG28" i="5"/>
  <c r="AB46" i="3"/>
  <c r="AC46" i="3" s="1"/>
  <c r="DG46" i="5"/>
  <c r="AB22" i="3"/>
  <c r="AC22" i="3" s="1"/>
  <c r="DG22" i="5"/>
  <c r="AB36" i="3"/>
  <c r="AC36" i="3" s="1"/>
  <c r="DG36" i="5"/>
  <c r="AB54" i="3"/>
  <c r="AC54" i="3" s="1"/>
  <c r="DG54" i="5"/>
  <c r="AB45" i="3"/>
  <c r="AC45" i="3" s="1"/>
  <c r="DG45" i="5"/>
  <c r="AB40" i="3"/>
  <c r="AC40" i="3" s="1"/>
  <c r="DG40" i="5"/>
  <c r="AB18" i="3"/>
  <c r="DG18" i="5"/>
  <c r="AB29" i="3"/>
  <c r="AC29" i="3" s="1"/>
  <c r="DG29" i="5"/>
  <c r="AB42" i="3"/>
  <c r="AC42" i="3" s="1"/>
  <c r="DG42" i="5"/>
  <c r="AB38" i="3"/>
  <c r="AC38" i="3" s="1"/>
  <c r="DG38" i="5"/>
  <c r="DE77" i="5"/>
  <c r="AB31" i="3"/>
  <c r="AC31" i="3" s="1"/>
  <c r="DG31" i="5"/>
  <c r="DE84" i="5"/>
  <c r="DG84" i="5" s="1"/>
  <c r="DG83" i="5"/>
  <c r="AB83" i="3"/>
  <c r="AU14" i="3"/>
  <c r="DG21" i="5"/>
  <c r="AB21" i="3"/>
  <c r="AC21" i="3" s="1"/>
  <c r="DG37" i="5"/>
  <c r="AB37" i="3"/>
  <c r="AC37" i="3" s="1"/>
  <c r="AB20" i="3"/>
  <c r="AC20" i="3" s="1"/>
  <c r="DG20" i="5"/>
  <c r="AB34" i="3"/>
  <c r="AC34" i="3" s="1"/>
  <c r="DG34" i="5"/>
  <c r="AC83" i="3" l="1"/>
  <c r="AB84" i="3"/>
  <c r="AN83" i="3"/>
  <c r="AC18" i="3"/>
  <c r="AC77" i="3" s="1"/>
  <c r="AB77" i="3"/>
  <c r="DG77" i="5"/>
  <c r="AT83" i="3" l="1"/>
  <c r="AO83" i="3"/>
  <c r="AU83" i="3" s="1"/>
  <c r="AN84" i="3"/>
  <c r="AC84" i="3"/>
  <c r="AT84" i="3" l="1"/>
  <c r="AO84" i="3"/>
  <c r="AU84" i="3" s="1"/>
  <c r="L31" i="6" l="1"/>
  <c r="L61" i="6"/>
  <c r="L19" i="6"/>
  <c r="L77" i="6" l="1"/>
  <c r="J19" i="6" l="1"/>
  <c r="J61" i="6"/>
  <c r="AH19" i="3" l="1"/>
  <c r="N19" i="6"/>
  <c r="J77" i="6"/>
  <c r="J31" i="6"/>
  <c r="AH61" i="3"/>
  <c r="N61" i="6"/>
  <c r="AI61" i="3" l="1"/>
  <c r="AN61" i="3"/>
  <c r="AH31" i="3"/>
  <c r="AI31" i="3" s="1"/>
  <c r="N31" i="6"/>
  <c r="N77" i="6"/>
  <c r="AI19" i="3"/>
  <c r="AN19" i="3"/>
  <c r="AI77" i="3" l="1"/>
  <c r="AT61" i="3"/>
  <c r="AU61" i="3" s="1"/>
  <c r="AO61" i="3"/>
  <c r="AT19" i="3"/>
  <c r="AU19" i="3" s="1"/>
  <c r="AO19" i="3"/>
  <c r="AH77" i="3"/>
  <c r="H29" i="5" l="1"/>
  <c r="H28" i="5"/>
  <c r="J28" i="5" l="1"/>
  <c r="H27" i="8"/>
  <c r="I27" i="8" s="1"/>
  <c r="H28" i="8"/>
  <c r="I28" i="8" s="1"/>
  <c r="J29" i="5"/>
  <c r="H31" i="5" l="1"/>
  <c r="H33" i="5" l="1"/>
  <c r="H43" i="5"/>
  <c r="H22" i="5"/>
  <c r="H35" i="5"/>
  <c r="H24" i="5"/>
  <c r="H36" i="5"/>
  <c r="H41" i="5"/>
  <c r="H48" i="5"/>
  <c r="H37" i="5"/>
  <c r="H39" i="5"/>
  <c r="H42" i="5"/>
  <c r="H18" i="5"/>
  <c r="H38" i="5"/>
  <c r="H34" i="5"/>
  <c r="H25" i="5"/>
  <c r="H20" i="5"/>
  <c r="H45" i="5"/>
  <c r="H21" i="5"/>
  <c r="H54" i="5"/>
  <c r="H30" i="8"/>
  <c r="I30" i="8" s="1"/>
  <c r="J31" i="5"/>
  <c r="J37" i="5" l="1"/>
  <c r="H36" i="8"/>
  <c r="I36" i="8" s="1"/>
  <c r="H42" i="8"/>
  <c r="I42" i="8" s="1"/>
  <c r="J43" i="5"/>
  <c r="H53" i="8"/>
  <c r="I53" i="8" s="1"/>
  <c r="J54" i="5"/>
  <c r="J34" i="5"/>
  <c r="H33" i="8"/>
  <c r="I33" i="8" s="1"/>
  <c r="J38" i="5"/>
  <c r="H37" i="8"/>
  <c r="I37" i="8" s="1"/>
  <c r="H40" i="8"/>
  <c r="I40" i="8" s="1"/>
  <c r="J41" i="5"/>
  <c r="H24" i="8"/>
  <c r="I24" i="8" s="1"/>
  <c r="J25" i="5"/>
  <c r="J39" i="5"/>
  <c r="H38" i="8"/>
  <c r="I38" i="8" s="1"/>
  <c r="J48" i="5"/>
  <c r="H47" i="8"/>
  <c r="I47" i="8" s="1"/>
  <c r="J22" i="5"/>
  <c r="H21" i="8"/>
  <c r="I21" i="8" s="1"/>
  <c r="H20" i="8"/>
  <c r="I20" i="8" s="1"/>
  <c r="J21" i="5"/>
  <c r="H19" i="8"/>
  <c r="I19" i="8" s="1"/>
  <c r="J20" i="5"/>
  <c r="J42" i="5"/>
  <c r="H41" i="8"/>
  <c r="I41" i="8" s="1"/>
  <c r="H34" i="8"/>
  <c r="I34" i="8" s="1"/>
  <c r="J35" i="5"/>
  <c r="J24" i="5"/>
  <c r="H23" i="8"/>
  <c r="I23" i="8" s="1"/>
  <c r="J45" i="5"/>
  <c r="H44" i="8"/>
  <c r="I44" i="8" s="1"/>
  <c r="H77" i="5"/>
  <c r="H17" i="8"/>
  <c r="J18" i="5"/>
  <c r="H35" i="8"/>
  <c r="I35" i="8" s="1"/>
  <c r="J36" i="5"/>
  <c r="J33" i="5"/>
  <c r="H32" i="8"/>
  <c r="I32" i="8" s="1"/>
  <c r="J77" i="5" l="1"/>
  <c r="I17" i="8"/>
  <c r="I77" i="8" s="1"/>
  <c r="H77" i="8"/>
  <c r="I20" i="4" l="1"/>
  <c r="I77" i="4" l="1"/>
  <c r="D20" i="3"/>
  <c r="K20" i="4"/>
  <c r="K77" i="4" s="1"/>
  <c r="D77" i="3" l="1"/>
  <c r="E20" i="3"/>
  <c r="E77" i="3" s="1"/>
  <c r="I20" i="5" l="1"/>
  <c r="I36" i="5"/>
  <c r="I42" i="5"/>
  <c r="I48" i="5"/>
  <c r="I39" i="5" l="1"/>
  <c r="I37" i="5"/>
  <c r="I28" i="5"/>
  <c r="G42" i="3"/>
  <c r="K42" i="5"/>
  <c r="I41" i="5"/>
  <c r="I44" i="5"/>
  <c r="I33" i="5"/>
  <c r="I22" i="5"/>
  <c r="I43" i="5"/>
  <c r="I21" i="5"/>
  <c r="I25" i="5"/>
  <c r="G48" i="3"/>
  <c r="K48" i="5"/>
  <c r="G36" i="3"/>
  <c r="K36" i="5"/>
  <c r="I34" i="5"/>
  <c r="I54" i="5"/>
  <c r="I29" i="5"/>
  <c r="I18" i="5"/>
  <c r="I45" i="5"/>
  <c r="I46" i="5"/>
  <c r="I38" i="5"/>
  <c r="I35" i="5"/>
  <c r="I24" i="5"/>
  <c r="I31" i="5"/>
  <c r="G20" i="3"/>
  <c r="K20" i="5"/>
  <c r="H20" i="3" l="1"/>
  <c r="AN20" i="3"/>
  <c r="G35" i="3"/>
  <c r="K35" i="5"/>
  <c r="G45" i="3"/>
  <c r="K45" i="5"/>
  <c r="G54" i="3"/>
  <c r="K54" i="5"/>
  <c r="AN48" i="3"/>
  <c r="H48" i="3"/>
  <c r="G43" i="3"/>
  <c r="K43" i="5"/>
  <c r="G44" i="3"/>
  <c r="K44" i="5"/>
  <c r="G28" i="3"/>
  <c r="K28" i="5"/>
  <c r="G31" i="3"/>
  <c r="K31" i="5"/>
  <c r="G38" i="3"/>
  <c r="K38" i="5"/>
  <c r="G18" i="3"/>
  <c r="K18" i="5"/>
  <c r="I77" i="5"/>
  <c r="G34" i="3"/>
  <c r="K34" i="5"/>
  <c r="G25" i="3"/>
  <c r="K25" i="5"/>
  <c r="G22" i="3"/>
  <c r="K22" i="5"/>
  <c r="G41" i="3"/>
  <c r="K41" i="5"/>
  <c r="G37" i="3"/>
  <c r="K37" i="5"/>
  <c r="I40" i="5"/>
  <c r="G24" i="3"/>
  <c r="K24" i="5"/>
  <c r="G46" i="3"/>
  <c r="K46" i="5"/>
  <c r="G29" i="3"/>
  <c r="K29" i="5"/>
  <c r="AN36" i="3"/>
  <c r="H36" i="3"/>
  <c r="G21" i="3"/>
  <c r="K21" i="5"/>
  <c r="G33" i="3"/>
  <c r="K33" i="5"/>
  <c r="H42" i="3"/>
  <c r="AN42" i="3"/>
  <c r="G39" i="3"/>
  <c r="K39" i="5"/>
  <c r="AO36" i="3" l="1"/>
  <c r="AT36" i="3"/>
  <c r="AU36" i="3" s="1"/>
  <c r="H24" i="3"/>
  <c r="AN24" i="3"/>
  <c r="AN41" i="3"/>
  <c r="H41" i="3"/>
  <c r="AN34" i="3"/>
  <c r="H34" i="3"/>
  <c r="AN31" i="3"/>
  <c r="H31" i="3"/>
  <c r="H43" i="3"/>
  <c r="AN43" i="3"/>
  <c r="AN45" i="3"/>
  <c r="H45" i="3"/>
  <c r="H33" i="3"/>
  <c r="AN33" i="3"/>
  <c r="H29" i="3"/>
  <c r="AN29" i="3"/>
  <c r="K40" i="5"/>
  <c r="K77" i="5" s="1"/>
  <c r="G40" i="3"/>
  <c r="H22" i="3"/>
  <c r="AN22" i="3"/>
  <c r="AN18" i="3"/>
  <c r="H18" i="3"/>
  <c r="G77" i="3"/>
  <c r="AN28" i="3"/>
  <c r="H28" i="3"/>
  <c r="AO48" i="3"/>
  <c r="AT48" i="3"/>
  <c r="AU48" i="3" s="1"/>
  <c r="AN35" i="3"/>
  <c r="H35" i="3"/>
  <c r="AN39" i="3"/>
  <c r="H39" i="3"/>
  <c r="AN21" i="3"/>
  <c r="H21" i="3"/>
  <c r="AN46" i="3"/>
  <c r="H46" i="3"/>
  <c r="AN37" i="3"/>
  <c r="H37" i="3"/>
  <c r="H25" i="3"/>
  <c r="AN25" i="3"/>
  <c r="AT20" i="3"/>
  <c r="AU20" i="3" s="1"/>
  <c r="AO20" i="3"/>
  <c r="AO42" i="3"/>
  <c r="AT42" i="3"/>
  <c r="AU42" i="3" s="1"/>
  <c r="H38" i="3"/>
  <c r="AN38" i="3"/>
  <c r="AN44" i="3"/>
  <c r="H44" i="3"/>
  <c r="H54" i="3"/>
  <c r="AN54" i="3"/>
  <c r="AT25" i="3" l="1"/>
  <c r="AU25" i="3" s="1"/>
  <c r="AO25" i="3"/>
  <c r="AO35" i="3"/>
  <c r="AT35" i="3"/>
  <c r="AU35" i="3" s="1"/>
  <c r="AT29" i="3"/>
  <c r="AU29" i="3" s="1"/>
  <c r="AO29" i="3"/>
  <c r="AT43" i="3"/>
  <c r="AU43" i="3" s="1"/>
  <c r="AO43" i="3"/>
  <c r="AO21" i="3"/>
  <c r="AT21" i="3"/>
  <c r="AU21" i="3" s="1"/>
  <c r="AT18" i="3"/>
  <c r="AO18" i="3"/>
  <c r="AO41" i="3"/>
  <c r="AT41" i="3"/>
  <c r="AU41" i="3" s="1"/>
  <c r="AT38" i="3"/>
  <c r="AU38" i="3" s="1"/>
  <c r="AO38" i="3"/>
  <c r="AT54" i="3"/>
  <c r="AU54" i="3" s="1"/>
  <c r="AO54" i="3"/>
  <c r="AT22" i="3"/>
  <c r="AU22" i="3" s="1"/>
  <c r="AO22" i="3"/>
  <c r="AO33" i="3"/>
  <c r="AT33" i="3"/>
  <c r="AU33" i="3" s="1"/>
  <c r="AO24" i="3"/>
  <c r="AT24" i="3"/>
  <c r="AU24" i="3" s="1"/>
  <c r="AT37" i="3"/>
  <c r="AU37" i="3" s="1"/>
  <c r="AO37" i="3"/>
  <c r="AT39" i="3"/>
  <c r="AU39" i="3" s="1"/>
  <c r="AO39" i="3"/>
  <c r="AO31" i="3"/>
  <c r="AT31" i="3"/>
  <c r="AU31" i="3" s="1"/>
  <c r="AO28" i="3"/>
  <c r="AT28" i="3"/>
  <c r="AU28" i="3" s="1"/>
  <c r="AN40" i="3"/>
  <c r="H40" i="3"/>
  <c r="H77" i="3" s="1"/>
  <c r="AO44" i="3"/>
  <c r="AT44" i="3"/>
  <c r="AU44" i="3" s="1"/>
  <c r="AT46" i="3"/>
  <c r="AU46" i="3" s="1"/>
  <c r="AO46" i="3"/>
  <c r="AT45" i="3"/>
  <c r="AU45" i="3" s="1"/>
  <c r="AO45" i="3"/>
  <c r="AT34" i="3"/>
  <c r="AU34" i="3" s="1"/>
  <c r="AO34" i="3"/>
  <c r="AU18" i="3" l="1"/>
  <c r="AT40" i="3"/>
  <c r="AU40" i="3" s="1"/>
  <c r="AU77" i="3" s="1"/>
  <c r="AO40" i="3"/>
  <c r="AO77" i="3" s="1"/>
  <c r="AN77" i="3"/>
  <c r="AT77" i="3" l="1"/>
</calcChain>
</file>

<file path=xl/sharedStrings.xml><?xml version="1.0" encoding="utf-8"?>
<sst xmlns="http://schemas.openxmlformats.org/spreadsheetml/2006/main" count="469" uniqueCount="161">
  <si>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</si>
  <si>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</si>
  <si>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</si>
  <si>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</si>
  <si>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</si>
  <si>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</si>
  <si>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</si>
  <si>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</si>
  <si>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</si>
  <si>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</si>
  <si>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</si>
  <si>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</si>
  <si>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</si>
  <si>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</si>
  <si>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</si>
  <si>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</si>
  <si>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</si>
  <si>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</si>
  <si>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</si>
  <si>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</si>
  <si>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</si>
  <si>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</si>
  <si>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</si>
  <si>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</si>
  <si>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</si>
  <si>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</si>
  <si>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</si>
  <si>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</si>
  <si>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</si>
  <si>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</si>
  <si>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</si>
  <si>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</si>
  <si>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</si>
  <si>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</si>
  <si>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</si>
  <si>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</si>
  <si>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</si>
  <si>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</si>
  <si>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</si>
  <si>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в том числе: по профилю "медицинская реабилитация"</t>
  </si>
  <si>
    <t>ВСЕГО распределено в рамках ТП ОМС</t>
  </si>
  <si>
    <t>Итого к распределению по МО учетом сумм, подлежащих уменьшению:</t>
  </si>
  <si>
    <t>в том числе по профилю "онкология"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</si>
  <si>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</si>
  <si>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</si>
  <si>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</si>
  <si>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</si>
  <si>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</si>
  <si>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</si>
  <si>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ККРД</t>
  </si>
  <si>
    <t>ГБУЗ КК П-КГСП</t>
  </si>
  <si>
    <t>ГБУЗ КК ЕРБ</t>
  </si>
  <si>
    <t>ГБУЗ КК ЕРСП</t>
  </si>
  <si>
    <t>ГБУЗ КК "УСТЬ-БОЛЬШЕРЕЦКАЯ РБ"</t>
  </si>
  <si>
    <t>ГБУЗ "УСТЬ-КАМЧАТСКАЯ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</si>
  <si>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</si>
  <si>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</si>
  <si>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</si>
  <si>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</si>
  <si>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</si>
  <si>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</si>
  <si>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"ПЕНЖИНСКАЯ РБ"</t>
  </si>
  <si>
    <t>Камчатская больница ФГБУЗ ДВОМЦ ФМБА России</t>
  </si>
  <si>
    <t>ГБУЗ ККДИБ</t>
  </si>
  <si>
    <t>ГБУЗ КК ЕССМП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</si>
  <si>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</si>
  <si>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</si>
  <si>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</si>
  <si>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</si>
  <si>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</si>
  <si>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ККПТД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</si>
  <si>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</si>
  <si>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</si>
  <si>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</si>
  <si>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</si>
  <si>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</si>
  <si>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</si>
  <si>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</si>
  <si>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</si>
  <si>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</si>
  <si>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</si>
  <si>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</si>
  <si>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</si>
  <si>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</si>
  <si>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</si>
  <si>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</si>
  <si>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</si>
  <si>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</si>
  <si>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</si>
  <si>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</si>
  <si>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</si>
  <si>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</si>
  <si>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</si>
  <si>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</si>
  <si>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</si>
  <si>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</si>
  <si>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</si>
  <si>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</si>
  <si>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</si>
  <si>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</si>
  <si>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</si>
  <si>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</si>
  <si>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</si>
  <si>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</si>
  <si>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</si>
  <si>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</si>
  <si>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</si>
  <si>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</si>
  <si>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</si>
  <si>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410068</t>
  </si>
  <si>
    <t>410069</t>
  </si>
  <si>
    <t>410089</t>
  </si>
  <si>
    <t>410095</t>
  </si>
  <si>
    <t>410106</t>
  </si>
  <si>
    <t>410112</t>
  </si>
  <si>
    <t>410114</t>
  </si>
  <si>
    <t>410116</t>
  </si>
  <si>
    <t>ГБУЗ "КАМЧАТСКАЯ КРАЕВАЯ БОЛЬНИЦА ИМ. А.С. ЛУКАШЕВСКОГО"</t>
  </si>
  <si>
    <t>ГБУЗ КК "ПК ГБ № 1"</t>
  </si>
  <si>
    <t>ГБУЗ КК "ПК ГБ № 2"</t>
  </si>
  <si>
    <t>ГБУЗ КК "ПК ГЕРИАТРИЧЕСКАЯ БОЛЬНИЦА"</t>
  </si>
  <si>
    <t>ГБУЗ КК "ПК ГП № 1"</t>
  </si>
  <si>
    <t>ГБУЗ КК ПК ГП №3</t>
  </si>
  <si>
    <t>ГБУЗ КК ПК ГДП №1</t>
  </si>
  <si>
    <t>ГБУЗ КК ПК ГДП № 2</t>
  </si>
  <si>
    <t>ГБУЗ КК ПК ГДСП</t>
  </si>
  <si>
    <t>ГБУЗ КК "МИЛЬКОВСКАЯ РАЙОННАЯ БОЛЬНИЦА"</t>
  </si>
  <si>
    <t>ГБУЗ КК "КЛЮЧЕВСКАЯ РАЙОННАЯ БОЛЬНИЦА"</t>
  </si>
  <si>
    <t>ГБУЗ КК "ОЛЮТОРСКАЯ РАЙОННАЯ БОЛЬНИЦА"</t>
  </si>
  <si>
    <t>ФКУЗ "МСЧ МВД РОССИИ ПО КК"</t>
  </si>
  <si>
    <t>ГБУЗ КК "ОЗЕРНОВСКАЯ РАЙОННАЯ БОЛЬНИЦА"</t>
  </si>
  <si>
    <t>ГБУЗКК "ПКГССМП"</t>
  </si>
  <si>
    <t>ЦЕНТР СПИД</t>
  </si>
  <si>
    <t>ООО "М-ЛАЙН"</t>
  </si>
  <si>
    <t>ООО "ЮНИЛАБ-ХАБАРОВСК"</t>
  </si>
  <si>
    <t>ООО "ВИТАЛАБ"</t>
  </si>
  <si>
    <t>КАМ ФИЛИАЛ АНО "МЕДИЦИНСКИЙ ЦЕНТР "ЖИЗНЬ"</t>
  </si>
  <si>
    <t>ООО "ЦИЭР "ЭМБРИЛАЙФ"</t>
  </si>
  <si>
    <t>ООО "БМК"</t>
  </si>
  <si>
    <t>ООО "АФИНА"</t>
  </si>
  <si>
    <t>КГАУ СОЦИАЛЬНОЙ ЗАЩИТЫ "МНОГОПРОФИЛЬНЫЙ ЦЕНТР РЕАБИЛИТАЦИИ"</t>
  </si>
  <si>
    <t>ФИЦ ФТМ</t>
  </si>
  <si>
    <t>ООО "ХИРУРГИЯ ГМ" (г. Санкт-Петербург)</t>
  </si>
  <si>
    <t>ООО "М-ЛАЙН МЕДИЦИНА"</t>
  </si>
  <si>
    <t>ООО "МЕДИКЪ" (г. Хабаровск)</t>
  </si>
  <si>
    <t>ООО "ХЕЛИКС НОВОСИБИРСК"</t>
  </si>
  <si>
    <t>ООО «ЦЕНТР ЭКО»</t>
  </si>
  <si>
    <t>ООО "ЭВОГЕН"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</si>
  <si>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1/2026</t>
    </r>
  </si>
  <si>
    <r>
      <t xml:space="preserve">Принято к оплате оказанной медицинской помощи за ___ </t>
    </r>
    <r>
      <rPr>
        <b/>
        <i/>
        <sz val="11"/>
        <color theme="1"/>
        <rFont val="Times New Roman"/>
        <family val="1"/>
        <charset val="204"/>
      </rPr>
      <t>месяцев</t>
    </r>
    <r>
      <rPr>
        <i/>
        <sz val="11"/>
        <color theme="1"/>
        <rFont val="Times New Roman"/>
        <family val="1"/>
        <charset val="204"/>
      </rPr>
      <t xml:space="preserve"> 2026  года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</si>
  <si>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2/2026</t>
    </r>
  </si>
  <si>
    <t>Диагностические исследования</t>
  </si>
  <si>
    <t>Внесенные в проект планового задания изменения в соответствии с заседанием Комиссии 2/2026</t>
  </si>
  <si>
    <t>Посещения с профилактическими целями центров здоровья</t>
  </si>
  <si>
    <t>Школа для больных с хроническими заболеваниями, школ для беременных и по вопросам грудного вскармливания</t>
  </si>
  <si>
    <t>Дистанционное наблюдение за состоянием здоровья пациентов</t>
  </si>
  <si>
    <t xml:space="preserve">Стационарная помощь </t>
  </si>
  <si>
    <t>Подлежит уменьшению за счет  объема финансирования</t>
  </si>
  <si>
    <t>Объемы медицинской помощи на 2026 год</t>
  </si>
  <si>
    <t>Финансовое обеспечение медицинской помощи на 2026 год</t>
  </si>
  <si>
    <t>страхованию от 26.02.2026 № 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</si>
</sst>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0.00_ ;[Red]\-0.00\ "/>
    <numFmt numFmtId="173" formatCode="0.00_ ;\-0.00\ 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31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6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0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1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0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5" xfId="0" applyFont="1" applyBorder="1"/>
    <xf numFmtId="169" fontId="23" fillId="0" borderId="66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2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169" fontId="23" fillId="0" borderId="12" xfId="35" applyNumberFormat="1" applyFont="1" applyBorder="1" applyAlignment="1">
      <alignment horizontal="center" wrapText="1"/>
    </xf>
    <xf numFmtId="0" fontId="23" fillId="0" borderId="71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6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6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6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72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6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44" xfId="0" applyFont="1" applyBorder="1"/>
    <xf numFmtId="166" fontId="23" fillId="0" borderId="66" xfId="43" applyFont="1" applyBorder="1" applyAlignment="1">
      <alignment horizontal="center" wrapText="1"/>
    </xf>
    <xf numFmtId="169" fontId="23" fillId="0" borderId="68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7" xfId="34" applyFont="1" applyBorder="1" applyAlignment="1">
      <alignment horizontal="center"/>
    </xf>
    <xf numFmtId="0" fontId="23" fillId="0" borderId="78" xfId="34" applyFont="1" applyBorder="1" applyAlignment="1">
      <alignment horizontal="center"/>
    </xf>
    <xf numFmtId="0" fontId="23" fillId="0" borderId="79" xfId="36" applyFont="1" applyBorder="1"/>
    <xf numFmtId="166" fontId="23" fillId="0" borderId="68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3" xfId="34" applyNumberFormat="1" applyFont="1" applyFill="1" applyBorder="1" applyAlignment="1">
      <alignment horizontal="center" wrapText="1"/>
    </xf>
    <xf numFmtId="166" fontId="23" fillId="0" borderId="74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3" fillId="0" borderId="69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1" xfId="43" applyFont="1" applyBorder="1" applyAlignment="1">
      <alignment horizontal="center" wrapText="1"/>
    </xf>
    <xf numFmtId="166" fontId="23" fillId="0" borderId="81" xfId="43" applyFont="1" applyBorder="1" applyAlignment="1">
      <alignment horizont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19" xfId="43" applyFont="1" applyFill="1" applyBorder="1" applyAlignment="1">
      <alignment horizontal="center" wrapText="1"/>
    </xf>
    <xf numFmtId="166" fontId="28" fillId="0" borderId="0" xfId="43" applyFont="1"/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2" fontId="23" fillId="0" borderId="10" xfId="34" applyNumberFormat="1" applyFont="1" applyBorder="1" applyAlignment="1">
      <alignment horizontal="center" wrapText="1"/>
    </xf>
    <xf numFmtId="172" fontId="23" fillId="0" borderId="16" xfId="43" applyNumberFormat="1" applyFont="1" applyBorder="1" applyAlignment="1">
      <alignment horizontal="center" wrapText="1"/>
    </xf>
    <xf numFmtId="173" fontId="23" fillId="0" borderId="51" xfId="34" applyNumberFormat="1" applyFont="1" applyBorder="1" applyAlignment="1">
      <alignment horizontal="center" wrapText="1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8" xfId="35" applyNumberFormat="1" applyFont="1" applyBorder="1" applyAlignment="1">
      <alignment horizontal="center" wrapText="1"/>
    </xf>
    <xf numFmtId="2" fontId="23" fillId="0" borderId="68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169" fontId="33" fillId="0" borderId="80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4" fillId="0" borderId="0" xfId="34" applyFont="1" applyAlignment="1">
      <alignment wrapText="1"/>
    </xf>
    <xf numFmtId="0" fontId="23" fillId="0" borderId="74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165" fontId="28" fillId="22" borderId="27" xfId="34" applyNumberFormat="1" applyFont="1" applyFill="1" applyBorder="1" applyAlignment="1">
      <alignment horizontal="center" wrapText="1"/>
    </xf>
    <xf numFmtId="166" fontId="28" fillId="22" borderId="26" xfId="43" applyFont="1" applyFill="1" applyBorder="1" applyAlignment="1">
      <alignment horizontal="center" wrapText="1"/>
    </xf>
    <xf numFmtId="165" fontId="28" fillId="0" borderId="10" xfId="34" applyNumberFormat="1" applyFont="1" applyBorder="1" applyAlignment="1">
      <alignment horizontal="center" wrapText="1"/>
    </xf>
    <xf numFmtId="1" fontId="23" fillId="0" borderId="10" xfId="34" applyNumberFormat="1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6" fontId="23" fillId="0" borderId="62" xfId="43" applyFont="1" applyBorder="1" applyAlignment="1">
      <alignment horizontal="center" wrapText="1"/>
    </xf>
    <xf numFmtId="166" fontId="22" fillId="0" borderId="35" xfId="43" applyFont="1" applyBorder="1" applyAlignment="1">
      <alignment horizontal="center" vertical="center" wrapText="1"/>
    </xf>
    <xf numFmtId="0" fontId="23" fillId="0" borderId="34" xfId="34" applyFont="1" applyBorder="1" applyAlignment="1">
      <alignment horizontal="centerContinuous" vertical="center" wrapText="1"/>
    </xf>
    <xf numFmtId="166" fontId="23" fillId="0" borderId="19" xfId="43" applyFont="1" applyBorder="1" applyAlignment="1">
      <alignment horizontal="centerContinuous" vertical="center" wrapText="1"/>
    </xf>
    <xf numFmtId="0" fontId="23" fillId="0" borderId="19" xfId="34" applyFont="1" applyBorder="1" applyAlignment="1">
      <alignment horizontal="centerContinuous" vertical="center" wrapText="1"/>
    </xf>
    <xf numFmtId="166" fontId="23" fillId="0" borderId="75" xfId="43" applyFont="1" applyBorder="1" applyAlignment="1">
      <alignment horizontal="center" wrapText="1"/>
    </xf>
    <xf numFmtId="165" fontId="23" fillId="22" borderId="30" xfId="34" applyNumberFormat="1" applyFont="1" applyFill="1" applyBorder="1" applyAlignment="1">
      <alignment horizontal="center" wrapText="1"/>
    </xf>
    <xf numFmtId="166" fontId="23" fillId="22" borderId="29" xfId="43" applyFont="1" applyFill="1" applyBorder="1" applyAlignment="1">
      <alignment horizontal="center" wrapText="1"/>
    </xf>
    <xf numFmtId="166" fontId="23" fillId="22" borderId="25" xfId="43" applyFont="1" applyFill="1" applyBorder="1" applyAlignment="1">
      <alignment horizontal="center" wrapText="1"/>
    </xf>
    <xf numFmtId="1" fontId="28" fillId="0" borderId="10" xfId="34" applyNumberFormat="1" applyFont="1" applyBorder="1" applyAlignment="1">
      <alignment horizontal="center" wrapText="1"/>
    </xf>
    <xf numFmtId="166" fontId="23" fillId="0" borderId="10" xfId="43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8" fontId="28" fillId="0" borderId="11" xfId="34" applyNumberFormat="1" applyFont="1" applyBorder="1" applyAlignment="1">
      <alignment horizontal="center" wrapText="1"/>
    </xf>
    <xf numFmtId="4" fontId="23" fillId="0" borderId="10" xfId="34" applyNumberFormat="1" applyFont="1" applyBorder="1" applyAlignment="1">
      <alignment horizontal="center" wrapText="1"/>
    </xf>
    <xf numFmtId="4" fontId="23" fillId="0" borderId="16" xfId="43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73" fontId="28" fillId="0" borderId="10" xfId="34" applyNumberFormat="1" applyFont="1" applyBorder="1" applyAlignment="1">
      <alignment horizontal="center" wrapText="1"/>
    </xf>
    <xf numFmtId="173" fontId="28" fillId="0" borderId="16" xfId="43" applyNumberFormat="1" applyFont="1" applyBorder="1" applyAlignment="1">
      <alignment horizontal="center" wrapText="1"/>
    </xf>
    <xf numFmtId="0" fontId="28" fillId="0" borderId="0" xfId="0" applyFont="1" applyAlignment="1">
      <alignment horizontal="right" vertical="center"/>
    </xf>
    <xf numFmtId="165" fontId="26" fillId="0" borderId="11" xfId="34" applyNumberFormat="1" applyFont="1" applyBorder="1" applyAlignment="1">
      <alignment horizontal="center" wrapText="1"/>
    </xf>
    <xf numFmtId="166" fontId="26" fillId="0" borderId="11" xfId="35" applyNumberFormat="1" applyFont="1" applyBorder="1" applyAlignment="1">
      <alignment horizontal="center" wrapText="1"/>
    </xf>
    <xf numFmtId="173" fontId="23" fillId="0" borderId="14" xfId="43" applyNumberFormat="1" applyFont="1" applyFill="1" applyBorder="1" applyAlignment="1">
      <alignment horizontal="center" wrapText="1"/>
    </xf>
    <xf numFmtId="166" fontId="23" fillId="0" borderId="16" xfId="43" applyFont="1" applyFill="1" applyBorder="1" applyAlignment="1">
      <alignment horizontal="center" wrapText="1"/>
    </xf>
    <xf numFmtId="0" fontId="26" fillId="0" borderId="21" xfId="34" applyFont="1" applyBorder="1" applyAlignment="1">
      <alignment horizontal="center"/>
    </xf>
    <xf numFmtId="169" fontId="33" fillId="0" borderId="31" xfId="35" applyNumberFormat="1" applyFont="1" applyBorder="1" applyAlignment="1">
      <alignment horizontal="center" wrapText="1"/>
    </xf>
    <xf numFmtId="166" fontId="33" fillId="0" borderId="17" xfId="43" applyFont="1" applyBorder="1" applyAlignment="1">
      <alignment horizontal="center" wrapText="1"/>
    </xf>
    <xf numFmtId="166" fontId="33" fillId="0" borderId="31" xfId="35" applyNumberFormat="1" applyFont="1" applyBorder="1" applyAlignment="1">
      <alignment horizontal="center" wrapText="1"/>
    </xf>
    <xf numFmtId="165" fontId="23" fillId="0" borderId="31" xfId="34" applyNumberFormat="1" applyFont="1" applyBorder="1" applyAlignment="1">
      <alignment horizontal="center" wrapText="1"/>
    </xf>
    <xf numFmtId="166" fontId="23" fillId="0" borderId="17" xfId="43" applyFont="1" applyBorder="1" applyAlignment="1">
      <alignment horizontal="center" wrapText="1"/>
    </xf>
    <xf numFmtId="166" fontId="23" fillId="0" borderId="58" xfId="43" applyFont="1" applyBorder="1" applyAlignment="1">
      <alignment horizontal="center" wrapText="1"/>
    </xf>
    <xf numFmtId="168" fontId="23" fillId="0" borderId="31" xfId="34" applyNumberFormat="1" applyFont="1" applyBorder="1" applyAlignment="1">
      <alignment horizontal="center" wrapText="1"/>
    </xf>
    <xf numFmtId="169" fontId="23" fillId="0" borderId="31" xfId="35" applyNumberFormat="1" applyFont="1" applyBorder="1" applyAlignment="1">
      <alignment horizontal="center" wrapText="1"/>
    </xf>
    <xf numFmtId="166" fontId="23" fillId="0" borderId="31" xfId="35" applyNumberFormat="1" applyFont="1" applyBorder="1" applyAlignment="1">
      <alignment horizontal="center" wrapText="1"/>
    </xf>
    <xf numFmtId="165" fontId="23" fillId="22" borderId="32" xfId="34" applyNumberFormat="1" applyFont="1" applyFill="1" applyBorder="1" applyAlignment="1">
      <alignment horizontal="center" wrapText="1"/>
    </xf>
    <xf numFmtId="166" fontId="23" fillId="22" borderId="37" xfId="43" applyFont="1" applyFill="1" applyBorder="1" applyAlignment="1">
      <alignment horizontal="center" wrapText="1"/>
    </xf>
    <xf numFmtId="2" fontId="23" fillId="0" borderId="31" xfId="34" applyNumberFormat="1" applyFont="1" applyBorder="1" applyAlignment="1">
      <alignment horizontal="center" wrapText="1"/>
    </xf>
    <xf numFmtId="2" fontId="23" fillId="0" borderId="17" xfId="43" applyNumberFormat="1" applyFont="1" applyBorder="1" applyAlignment="1">
      <alignment horizontal="center" wrapText="1"/>
    </xf>
    <xf numFmtId="166" fontId="23" fillId="0" borderId="0" xfId="35" applyNumberFormat="1" applyFont="1" applyAlignment="1">
      <alignment horizontal="center" wrapText="1"/>
    </xf>
    <xf numFmtId="0" fontId="22" fillId="0" borderId="61" xfId="34" applyFont="1" applyBorder="1" applyAlignment="1">
      <alignment horizontal="centerContinuous" vertical="center" wrapText="1"/>
    </xf>
    <xf numFmtId="0" fontId="22" fillId="0" borderId="62" xfId="34" applyFont="1" applyBorder="1" applyAlignment="1">
      <alignment horizontal="centerContinuous" vertical="center" wrapText="1"/>
    </xf>
    <xf numFmtId="0" fontId="22" fillId="0" borderId="54" xfId="34" applyFont="1" applyBorder="1" applyAlignment="1">
      <alignment horizontal="centerContinuous" vertical="center" wrapText="1"/>
    </xf>
    <xf numFmtId="0" fontId="22" fillId="0" borderId="83" xfId="34" applyFont="1" applyBorder="1" applyAlignment="1">
      <alignment horizontal="centerContinuous" vertical="center" wrapText="1"/>
    </xf>
    <xf numFmtId="166" fontId="23" fillId="0" borderId="35" xfId="43" applyFont="1" applyBorder="1" applyAlignment="1">
      <alignment horizontal="centerContinuous" vertical="center" wrapText="1"/>
    </xf>
    <xf numFmtId="166" fontId="33" fillId="0" borderId="26" xfId="43" applyFont="1" applyBorder="1" applyAlignment="1">
      <alignment horizontal="center" wrapText="1"/>
    </xf>
    <xf numFmtId="166" fontId="33" fillId="0" borderId="37" xfId="43" applyFont="1" applyBorder="1" applyAlignment="1">
      <alignment horizontal="center" wrapText="1"/>
    </xf>
    <xf numFmtId="166" fontId="33" fillId="0" borderId="29" xfId="43" applyFont="1" applyBorder="1" applyAlignment="1">
      <alignment horizontal="center" wrapText="1"/>
    </xf>
    <xf numFmtId="165" fontId="33" fillId="22" borderId="10" xfId="34" applyNumberFormat="1" applyFont="1" applyFill="1" applyBorder="1" applyAlignment="1">
      <alignment horizontal="center" wrapText="1"/>
    </xf>
    <xf numFmtId="165" fontId="33" fillId="22" borderId="31" xfId="34" applyNumberFormat="1" applyFont="1" applyFill="1" applyBorder="1" applyAlignment="1">
      <alignment horizontal="center" wrapText="1"/>
    </xf>
    <xf numFmtId="165" fontId="33" fillId="22" borderId="28" xfId="34" applyNumberFormat="1" applyFont="1" applyFill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166" fontId="23" fillId="0" borderId="26" xfId="43" applyFont="1" applyBorder="1" applyAlignment="1">
      <alignment horizontal="center" wrapText="1"/>
    </xf>
    <xf numFmtId="166" fontId="23" fillId="0" borderId="37" xfId="43" applyFont="1" applyBorder="1" applyAlignment="1">
      <alignment horizontal="center" wrapText="1"/>
    </xf>
    <xf numFmtId="166" fontId="23" fillId="0" borderId="29" xfId="43" applyFont="1" applyBorder="1" applyAlignment="1">
      <alignment horizontal="center" wrapText="1"/>
    </xf>
    <xf numFmtId="166" fontId="23" fillId="0" borderId="48" xfId="43" applyFont="1" applyBorder="1" applyAlignment="1">
      <alignment horizontal="center" wrapText="1"/>
    </xf>
    <xf numFmtId="166" fontId="23" fillId="0" borderId="60" xfId="43" applyFont="1" applyBorder="1" applyAlignment="1">
      <alignment horizontal="center" wrapText="1"/>
    </xf>
    <xf numFmtId="166" fontId="23" fillId="0" borderId="51" xfId="35" applyNumberFormat="1" applyFont="1" applyBorder="1" applyAlignment="1">
      <alignment horizontal="center" wrapText="1"/>
    </xf>
    <xf numFmtId="166" fontId="23" fillId="0" borderId="84" xfId="35" applyNumberFormat="1" applyFont="1" applyBorder="1" applyAlignment="1">
      <alignment horizontal="center" wrapText="1"/>
    </xf>
    <xf numFmtId="166" fontId="23" fillId="0" borderId="85" xfId="35" applyNumberFormat="1" applyFont="1" applyBorder="1" applyAlignment="1">
      <alignment horizontal="center" wrapText="1"/>
    </xf>
    <xf numFmtId="166" fontId="23" fillId="0" borderId="85" xfId="43" applyFont="1" applyBorder="1" applyAlignment="1">
      <alignment horizontal="center" wrapText="1"/>
    </xf>
    <xf numFmtId="166" fontId="23" fillId="0" borderId="86" xfId="43" applyFont="1" applyBorder="1" applyAlignment="1">
      <alignment horizontal="center" wrapText="1"/>
    </xf>
    <xf numFmtId="166" fontId="23" fillId="0" borderId="87" xfId="43" applyFont="1" applyBorder="1" applyAlignment="1">
      <alignment horizontal="center" wrapText="1"/>
    </xf>
    <xf numFmtId="165" fontId="23" fillId="22" borderId="28" xfId="34" applyNumberFormat="1" applyFont="1" applyFill="1" applyBorder="1" applyAlignment="1">
      <alignment horizontal="center" wrapText="1"/>
    </xf>
    <xf numFmtId="0" fontId="22" fillId="0" borderId="76" xfId="34" applyFont="1" applyBorder="1" applyAlignment="1">
      <alignment horizontal="centerContinuous" vertical="center" wrapText="1"/>
    </xf>
    <xf numFmtId="0" fontId="22" fillId="0" borderId="70" xfId="34" applyFont="1" applyBorder="1" applyAlignment="1">
      <alignment horizontal="centerContinuous" vertical="center" wrapText="1"/>
    </xf>
    <xf numFmtId="166" fontId="24" fillId="0" borderId="0" xfId="43" applyFont="1" applyFill="1"/>
    <xf numFmtId="166" fontId="23" fillId="0" borderId="42" xfId="43" applyFont="1" applyFill="1" applyBorder="1" applyAlignment="1">
      <alignment horizontal="centerContinuous" vertical="center" wrapText="1"/>
    </xf>
    <xf numFmtId="0" fontId="22" fillId="0" borderId="33" xfId="34" applyFont="1" applyBorder="1" applyAlignment="1">
      <alignment horizontal="centerContinuous" vertical="center" wrapText="1"/>
    </xf>
    <xf numFmtId="166" fontId="23" fillId="0" borderId="33" xfId="43" applyFont="1" applyFill="1" applyBorder="1" applyAlignment="1">
      <alignment horizontal="centerContinuous" vertical="center" wrapText="1"/>
    </xf>
    <xf numFmtId="0" fontId="23" fillId="0" borderId="42" xfId="34" applyFont="1" applyBorder="1" applyAlignment="1">
      <alignment horizontal="centerContinuous" vertical="center" wrapText="1"/>
    </xf>
    <xf numFmtId="169" fontId="23" fillId="24" borderId="36" xfId="43" applyNumberFormat="1" applyFont="1" applyFill="1" applyBorder="1" applyAlignment="1">
      <alignment horizontal="center" wrapText="1"/>
    </xf>
    <xf numFmtId="169" fontId="23" fillId="24" borderId="56" xfId="43" applyNumberFormat="1" applyFont="1" applyFill="1" applyBorder="1" applyAlignment="1">
      <alignment horizontal="center" wrapText="1"/>
    </xf>
    <xf numFmtId="169" fontId="23" fillId="24" borderId="26" xfId="43" applyNumberFormat="1" applyFont="1" applyFill="1" applyBorder="1" applyAlignment="1">
      <alignment horizontal="center" wrapText="1"/>
    </xf>
    <xf numFmtId="169" fontId="23" fillId="24" borderId="37" xfId="43" applyNumberFormat="1" applyFont="1" applyFill="1" applyBorder="1" applyAlignment="1">
      <alignment horizontal="center" wrapText="1"/>
    </xf>
    <xf numFmtId="169" fontId="23" fillId="0" borderId="0" xfId="43" applyNumberFormat="1" applyFont="1"/>
    <xf numFmtId="169" fontId="24" fillId="0" borderId="0" xfId="43" applyNumberFormat="1" applyFont="1"/>
    <xf numFmtId="169" fontId="22" fillId="22" borderId="62" xfId="43" applyNumberFormat="1" applyFont="1" applyFill="1" applyBorder="1" applyAlignment="1">
      <alignment horizontal="center" vertical="center" wrapText="1"/>
    </xf>
    <xf numFmtId="169" fontId="23" fillId="22" borderId="39" xfId="43" applyNumberFormat="1" applyFont="1" applyFill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9" fontId="23" fillId="22" borderId="19" xfId="43" applyNumberFormat="1" applyFont="1" applyFill="1" applyBorder="1" applyAlignment="1">
      <alignment horizontal="center" wrapText="1"/>
    </xf>
    <xf numFmtId="169" fontId="24" fillId="24" borderId="38" xfId="43" applyNumberFormat="1" applyFont="1" applyFill="1" applyBorder="1" applyAlignment="1">
      <alignment horizontal="center" wrapText="1"/>
    </xf>
    <xf numFmtId="169" fontId="23" fillId="22" borderId="62" xfId="43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1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2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77" xfId="34" applyFont="1" applyFill="1" applyBorder="1" applyAlignment="1">
      <alignment horizontal="center" vertical="center" wrapText="1"/>
    </xf>
    <xf numFmtId="0" fontId="22" fillId="25" borderId="82" xfId="34" applyFont="1" applyFill="1" applyBorder="1" applyAlignment="1">
      <alignment horizontal="center" vertical="center" wrapText="1"/>
    </xf>
    <xf numFmtId="0" fontId="22" fillId="25" borderId="61" xfId="34" applyFont="1" applyFill="1" applyBorder="1" applyAlignment="1">
      <alignment horizontal="center" vertical="center" wrapText="1"/>
    </xf>
    <xf numFmtId="0" fontId="22" fillId="25" borderId="62" xfId="34" applyFont="1" applyFill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22" borderId="44" xfId="34" applyFont="1" applyFill="1" applyBorder="1" applyAlignment="1">
      <alignment horizontal="center" vertical="center" wrapText="1"/>
    </xf>
    <xf numFmtId="0" fontId="22" fillId="22" borderId="4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33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7" xfId="34" applyFont="1" applyBorder="1" applyAlignment="1">
      <alignment horizontal="center" vertical="center" wrapText="1"/>
    </xf>
    <xf numFmtId="0" fontId="22" fillId="0" borderId="70" xfId="34" applyFont="1" applyBorder="1" applyAlignment="1">
      <alignment horizontal="center" vertical="center" wrapText="1"/>
    </xf>
    <xf numFmtId="0" fontId="22" fillId="22" borderId="33" xfId="34" applyFont="1" applyFill="1" applyBorder="1" applyAlignment="1">
      <alignment horizontal="center" vertical="center" wrapText="1"/>
    </xf>
    <xf numFmtId="0" fontId="22" fillId="25" borderId="33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wrapText="1"/>
    </xf>
    <xf numFmtId="0" fontId="23" fillId="0" borderId="55" xfId="34" applyFont="1" applyBorder="1" applyAlignment="1">
      <alignment horizontal="center" vertical="center" wrapText="1"/>
    </xf>
    <xf numFmtId="0" fontId="23" fillId="0" borderId="76" xfId="34" applyFont="1" applyBorder="1" applyAlignment="1">
      <alignment horizontal="center" vertical="center" wrapText="1"/>
    </xf>
    <xf numFmtId="0" fontId="23" fillId="0" borderId="56" xfId="34" applyFont="1" applyBorder="1" applyAlignment="1">
      <alignment horizontal="center" vertical="center" wrapText="1"/>
    </xf>
    <xf numFmtId="0" fontId="23" fillId="0" borderId="47" xfId="34" applyFont="1" applyBorder="1" applyAlignment="1">
      <alignment horizontal="center" vertical="center" wrapText="1"/>
    </xf>
    <xf numFmtId="0" fontId="23" fillId="0" borderId="88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37" xfId="34" applyFont="1" applyBorder="1" applyAlignment="1">
      <alignment horizontal="center" vertical="center" wrapText="1"/>
    </xf>
    <xf numFmtId="0" fontId="23" fillId="0" borderId="58" xfId="34" applyFont="1" applyBorder="1" applyAlignment="1">
      <alignment horizontal="center" vertical="center" wrapText="1"/>
    </xf>
    <xf numFmtId="0" fontId="23" fillId="0" borderId="32" xfId="34" applyFont="1" applyBorder="1" applyAlignment="1">
      <alignment horizontal="center" vertical="center" wrapText="1"/>
    </xf>
    <xf numFmtId="0" fontId="23" fillId="0" borderId="53" xfId="34" applyFont="1" applyBorder="1" applyAlignment="1">
      <alignment horizontal="center" vertical="center" wrapText="1"/>
    </xf>
    <xf numFmtId="0" fontId="23" fillId="0" borderId="57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3" xfId="34" applyFont="1" applyBorder="1" applyAlignment="1">
      <alignment horizontal="center" vertic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6/&#1047;&#1072;&#1089;&#1077;&#1076;&#1072;&#1085;&#1080;&#1077;%201-2026/&#1064;&#1072;&#1073;&#1083;&#1086;&#1085;%201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2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Ак (уменьш подуш)"/>
      <sheetName val="План Стом (уменьш подуш)"/>
      <sheetName val="ТМК (уменьш подуш)"/>
      <sheetName val="План диагн (уменьш подуш)"/>
      <sheetName val="ПЛАН диаг за ед 2026"/>
      <sheetName val="План 2026"/>
      <sheetName val="Прил.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087"/>
      <sheetName val="410092"/>
      <sheetName val="410095"/>
      <sheetName val="410106"/>
      <sheetName val="410112"/>
      <sheetName val="410115"/>
      <sheetName val="410116"/>
      <sheetName val="410117"/>
      <sheetName val="410118"/>
      <sheetName val="410119"/>
      <sheetName val="410120"/>
      <sheetName val="410121"/>
      <sheetName val="41012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410084"/>
      <sheetName val="резервы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5">
          <cell r="X15">
            <v>1541206.5</v>
          </cell>
          <cell r="Y15">
            <v>745633.05000000016</v>
          </cell>
        </row>
        <row r="34">
          <cell r="Y34">
            <v>32038.959999999999</v>
          </cell>
        </row>
        <row r="37">
          <cell r="Y37">
            <v>796250.19000000018</v>
          </cell>
        </row>
        <row r="41">
          <cell r="C41">
            <v>75130</v>
          </cell>
          <cell r="D41">
            <v>1391756.95</v>
          </cell>
          <cell r="F41">
            <v>2900</v>
          </cell>
          <cell r="G41">
            <v>16000</v>
          </cell>
        </row>
        <row r="44">
          <cell r="C44">
            <v>74890</v>
          </cell>
          <cell r="D44">
            <v>710220.81</v>
          </cell>
        </row>
        <row r="45">
          <cell r="C45">
            <v>126640</v>
          </cell>
          <cell r="D45">
            <v>1436444.59</v>
          </cell>
        </row>
        <row r="47">
          <cell r="C47">
            <v>41943</v>
          </cell>
          <cell r="D47">
            <v>294695.71000000002</v>
          </cell>
        </row>
        <row r="48">
          <cell r="C48">
            <v>9451</v>
          </cell>
          <cell r="D48">
            <v>110732.36</v>
          </cell>
          <cell r="F48">
            <v>50</v>
          </cell>
          <cell r="G48">
            <v>120</v>
          </cell>
        </row>
        <row r="49">
          <cell r="C49">
            <v>753668</v>
          </cell>
          <cell r="D49">
            <v>1636745.0199999998</v>
          </cell>
          <cell r="F49">
            <v>16415</v>
          </cell>
          <cell r="G49">
            <v>16000</v>
          </cell>
        </row>
        <row r="50">
          <cell r="C50">
            <v>36446</v>
          </cell>
          <cell r="D50">
            <v>127183.05</v>
          </cell>
          <cell r="F50">
            <v>15</v>
          </cell>
          <cell r="G50">
            <v>20</v>
          </cell>
        </row>
        <row r="52">
          <cell r="C52">
            <v>40033</v>
          </cell>
          <cell r="D52">
            <v>452702.37</v>
          </cell>
          <cell r="F52">
            <v>100</v>
          </cell>
          <cell r="G52">
            <v>250</v>
          </cell>
        </row>
        <row r="56">
          <cell r="C56">
            <v>155441</v>
          </cell>
          <cell r="D56">
            <v>593184.62</v>
          </cell>
          <cell r="F56">
            <v>19000</v>
          </cell>
          <cell r="G56">
            <v>7000</v>
          </cell>
        </row>
        <row r="57">
          <cell r="C57">
            <v>418892</v>
          </cell>
          <cell r="D57">
            <v>3930154.62</v>
          </cell>
          <cell r="F57">
            <v>2233</v>
          </cell>
          <cell r="G57">
            <v>10094.040000000001</v>
          </cell>
        </row>
        <row r="62">
          <cell r="C62">
            <v>80166</v>
          </cell>
          <cell r="D62">
            <v>610969.34</v>
          </cell>
          <cell r="F62">
            <v>1152</v>
          </cell>
          <cell r="G62">
            <v>26192.480000000003</v>
          </cell>
        </row>
        <row r="74">
          <cell r="C74">
            <v>5198</v>
          </cell>
          <cell r="D74">
            <v>20925.64</v>
          </cell>
        </row>
        <row r="78">
          <cell r="C78">
            <v>54010</v>
          </cell>
          <cell r="D78">
            <v>10945589.210000001</v>
          </cell>
          <cell r="F78">
            <v>2133</v>
          </cell>
          <cell r="G78">
            <v>181691.64999999997</v>
          </cell>
        </row>
        <row r="80">
          <cell r="F80">
            <v>35</v>
          </cell>
          <cell r="G80">
            <v>8708.68</v>
          </cell>
        </row>
        <row r="95">
          <cell r="C95">
            <v>21622</v>
          </cell>
          <cell r="D95">
            <v>2545283.3099999996</v>
          </cell>
          <cell r="F95">
            <v>998</v>
          </cell>
          <cell r="G95">
            <v>38631.83</v>
          </cell>
        </row>
        <row r="100">
          <cell r="C100">
            <v>1661</v>
          </cell>
          <cell r="D100">
            <v>180321.80000000002</v>
          </cell>
          <cell r="F100">
            <v>5</v>
          </cell>
          <cell r="G100">
            <v>50</v>
          </cell>
        </row>
      </sheetData>
      <sheetData sheetId="8">
        <row r="15">
          <cell r="X15">
            <v>16238</v>
          </cell>
          <cell r="Y15">
            <v>17049.050000000003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13268</v>
          </cell>
          <cell r="Y49">
            <v>61416.1</v>
          </cell>
        </row>
        <row r="50">
          <cell r="X50">
            <v>303</v>
          </cell>
          <cell r="Y50">
            <v>1486.5500000000002</v>
          </cell>
        </row>
        <row r="52">
          <cell r="X52">
            <v>0</v>
          </cell>
          <cell r="Y52">
            <v>0</v>
          </cell>
        </row>
        <row r="56">
          <cell r="X56">
            <v>8360</v>
          </cell>
          <cell r="Y56">
            <v>36570.870000000003</v>
          </cell>
        </row>
        <row r="57">
          <cell r="X57">
            <v>2011</v>
          </cell>
          <cell r="Y57">
            <v>15672.66</v>
          </cell>
        </row>
        <row r="62">
          <cell r="X62">
            <v>8612</v>
          </cell>
          <cell r="Y62">
            <v>62486.869999999988</v>
          </cell>
        </row>
        <row r="74">
          <cell r="X74">
            <v>0</v>
          </cell>
          <cell r="Y74">
            <v>0</v>
          </cell>
        </row>
        <row r="78">
          <cell r="X78">
            <v>12523</v>
          </cell>
          <cell r="Y78">
            <v>3332014.75</v>
          </cell>
        </row>
        <row r="86">
          <cell r="X86">
            <v>0</v>
          </cell>
          <cell r="Y86">
            <v>0</v>
          </cell>
        </row>
        <row r="95">
          <cell r="X95">
            <v>1580</v>
          </cell>
          <cell r="Y95">
            <v>201435</v>
          </cell>
        </row>
        <row r="100">
          <cell r="X100">
            <v>0</v>
          </cell>
          <cell r="Y100">
            <v>0</v>
          </cell>
        </row>
      </sheetData>
      <sheetData sheetId="9">
        <row r="15">
          <cell r="X15">
            <v>10432</v>
          </cell>
          <cell r="Y15">
            <v>9823.76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6006</v>
          </cell>
          <cell r="Y49">
            <v>7487.9400000000005</v>
          </cell>
        </row>
        <row r="50">
          <cell r="X50">
            <v>46</v>
          </cell>
          <cell r="Y50">
            <v>331.8</v>
          </cell>
        </row>
        <row r="52">
          <cell r="X52">
            <v>0</v>
          </cell>
          <cell r="Y52">
            <v>0</v>
          </cell>
        </row>
        <row r="56">
          <cell r="X56">
            <v>4735</v>
          </cell>
          <cell r="Y56">
            <v>20896.630000000005</v>
          </cell>
        </row>
        <row r="57">
          <cell r="X57">
            <v>3802</v>
          </cell>
          <cell r="Y57">
            <v>43102.83</v>
          </cell>
        </row>
        <row r="62">
          <cell r="X62">
            <v>2243</v>
          </cell>
          <cell r="Y62">
            <v>13583.800000000001</v>
          </cell>
        </row>
        <row r="74">
          <cell r="X74">
            <v>0</v>
          </cell>
          <cell r="Y74">
            <v>0</v>
          </cell>
        </row>
        <row r="78">
          <cell r="X78">
            <v>3816</v>
          </cell>
          <cell r="Y78">
            <v>725318.61999999988</v>
          </cell>
        </row>
        <row r="86">
          <cell r="X86">
            <v>6</v>
          </cell>
          <cell r="Y86">
            <v>1976.57</v>
          </cell>
        </row>
        <row r="95">
          <cell r="X95">
            <v>854</v>
          </cell>
          <cell r="Y95">
            <v>80016.25</v>
          </cell>
        </row>
        <row r="100">
          <cell r="X100">
            <v>27</v>
          </cell>
          <cell r="Y100">
            <v>4606.25</v>
          </cell>
        </row>
      </sheetData>
      <sheetData sheetId="10">
        <row r="15">
          <cell r="X15">
            <v>6754</v>
          </cell>
          <cell r="Y15">
            <v>5988.39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4100</v>
          </cell>
          <cell r="Y49">
            <v>3179.3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9503</v>
          </cell>
          <cell r="Y57">
            <v>47121.01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403</v>
          </cell>
          <cell r="Y78">
            <v>120215.26</v>
          </cell>
        </row>
        <row r="86">
          <cell r="X86">
            <v>0</v>
          </cell>
          <cell r="Y86">
            <v>0</v>
          </cell>
        </row>
        <row r="95">
          <cell r="X95">
            <v>570</v>
          </cell>
          <cell r="Y95">
            <v>60055</v>
          </cell>
        </row>
        <row r="100">
          <cell r="X100">
            <v>0</v>
          </cell>
          <cell r="Y100">
            <v>0</v>
          </cell>
        </row>
      </sheetData>
      <sheetData sheetId="11">
        <row r="15">
          <cell r="X15">
            <v>21973</v>
          </cell>
          <cell r="Y15">
            <v>21140.29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13724</v>
          </cell>
          <cell r="Y49">
            <v>19704.89</v>
          </cell>
        </row>
        <row r="50">
          <cell r="X50">
            <v>0</v>
          </cell>
          <cell r="Y50">
            <v>0</v>
          </cell>
        </row>
        <row r="52">
          <cell r="X52">
            <v>3572</v>
          </cell>
          <cell r="Y52">
            <v>25269.22</v>
          </cell>
        </row>
        <row r="56">
          <cell r="X56">
            <v>0</v>
          </cell>
          <cell r="Y56">
            <v>0</v>
          </cell>
        </row>
        <row r="57">
          <cell r="X57">
            <v>7870</v>
          </cell>
          <cell r="Y57">
            <v>72733.789999999994</v>
          </cell>
        </row>
        <row r="62">
          <cell r="X62">
            <v>56301</v>
          </cell>
          <cell r="Y62">
            <v>295323.59000000003</v>
          </cell>
        </row>
        <row r="74">
          <cell r="X74">
            <v>0</v>
          </cell>
          <cell r="Y74">
            <v>0</v>
          </cell>
        </row>
        <row r="78">
          <cell r="X78">
            <v>2583</v>
          </cell>
          <cell r="Y78">
            <v>798710.55999999994</v>
          </cell>
        </row>
        <row r="86">
          <cell r="X86">
            <v>0</v>
          </cell>
          <cell r="Y86">
            <v>0</v>
          </cell>
        </row>
        <row r="95">
          <cell r="X95">
            <v>3094</v>
          </cell>
          <cell r="Y95">
            <v>919814.67</v>
          </cell>
        </row>
        <row r="100">
          <cell r="X100">
            <v>0</v>
          </cell>
          <cell r="Y100">
            <v>0</v>
          </cell>
        </row>
      </sheetData>
      <sheetData sheetId="12">
        <row r="15">
          <cell r="X15">
            <v>21380</v>
          </cell>
          <cell r="Y15">
            <v>4024.1200000000003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816</v>
          </cell>
          <cell r="Y78">
            <v>145419.24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13">
        <row r="15">
          <cell r="X15">
            <v>39884</v>
          </cell>
          <cell r="Y15">
            <v>42778.760000000009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19550</v>
          </cell>
          <cell r="Y49">
            <v>23992.370000000003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250</v>
          </cell>
          <cell r="Y56">
            <v>1136.19</v>
          </cell>
        </row>
        <row r="57">
          <cell r="X57">
            <v>8888</v>
          </cell>
          <cell r="Y57">
            <v>95216.17</v>
          </cell>
        </row>
        <row r="62">
          <cell r="X62">
            <v>2199</v>
          </cell>
          <cell r="Y62">
            <v>3616.24</v>
          </cell>
        </row>
        <row r="74">
          <cell r="X74">
            <v>0</v>
          </cell>
          <cell r="Y74">
            <v>0</v>
          </cell>
        </row>
        <row r="78">
          <cell r="X78">
            <v>3660</v>
          </cell>
          <cell r="Y78">
            <v>690661.42</v>
          </cell>
        </row>
        <row r="86">
          <cell r="X86">
            <v>0</v>
          </cell>
          <cell r="Y86">
            <v>0</v>
          </cell>
        </row>
        <row r="95">
          <cell r="X95">
            <v>943</v>
          </cell>
          <cell r="Y95">
            <v>56923</v>
          </cell>
        </row>
        <row r="100">
          <cell r="X100">
            <v>0</v>
          </cell>
          <cell r="Y100">
            <v>0</v>
          </cell>
        </row>
      </sheetData>
      <sheetData sheetId="14">
        <row r="15">
          <cell r="X15">
            <v>153</v>
          </cell>
          <cell r="Y15">
            <v>295.27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1300</v>
          </cell>
          <cell r="Y56">
            <v>5575.57</v>
          </cell>
        </row>
        <row r="57">
          <cell r="X57">
            <v>0</v>
          </cell>
          <cell r="Y57">
            <v>0</v>
          </cell>
        </row>
        <row r="62">
          <cell r="X62">
            <v>97387</v>
          </cell>
          <cell r="Y62">
            <v>88719.55</v>
          </cell>
        </row>
        <row r="74">
          <cell r="X74">
            <v>0</v>
          </cell>
          <cell r="Y74">
            <v>0</v>
          </cell>
        </row>
        <row r="78">
          <cell r="X78">
            <v>1800</v>
          </cell>
          <cell r="Y78">
            <v>282701.58</v>
          </cell>
        </row>
        <row r="86">
          <cell r="X86">
            <v>0</v>
          </cell>
          <cell r="Y86">
            <v>0</v>
          </cell>
        </row>
        <row r="95">
          <cell r="X95">
            <v>80</v>
          </cell>
          <cell r="Y95">
            <v>5184</v>
          </cell>
        </row>
        <row r="100">
          <cell r="X100">
            <v>0</v>
          </cell>
          <cell r="Y100">
            <v>0</v>
          </cell>
        </row>
      </sheetData>
      <sheetData sheetId="15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598</v>
          </cell>
          <cell r="Y62">
            <v>6021.58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136</v>
          </cell>
          <cell r="Y95">
            <v>7186</v>
          </cell>
        </row>
        <row r="100">
          <cell r="X100">
            <v>0</v>
          </cell>
          <cell r="Y100">
            <v>0</v>
          </cell>
        </row>
      </sheetData>
      <sheetData sheetId="16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44</v>
          </cell>
          <cell r="Y62">
            <v>175.91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1050</v>
          </cell>
          <cell r="Y95">
            <v>118443.45999999999</v>
          </cell>
        </row>
        <row r="100">
          <cell r="X100">
            <v>885</v>
          </cell>
          <cell r="Y100">
            <v>90323.459999999992</v>
          </cell>
        </row>
      </sheetData>
      <sheetData sheetId="17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2354</v>
          </cell>
          <cell r="Y62">
            <v>30122.190000000002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18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204</v>
          </cell>
          <cell r="Y95">
            <v>22370.639999999999</v>
          </cell>
        </row>
        <row r="100">
          <cell r="X100">
            <v>204</v>
          </cell>
          <cell r="Y100">
            <v>22370.639999999999</v>
          </cell>
        </row>
      </sheetData>
      <sheetData sheetId="19">
        <row r="15">
          <cell r="X15">
            <v>548</v>
          </cell>
          <cell r="Y15">
            <v>6005.42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650</v>
          </cell>
          <cell r="Y49">
            <v>880.89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450</v>
          </cell>
          <cell r="Y56">
            <v>1930.01</v>
          </cell>
        </row>
        <row r="57">
          <cell r="X57">
            <v>1000</v>
          </cell>
          <cell r="Y57">
            <v>6427.73</v>
          </cell>
        </row>
        <row r="62">
          <cell r="X62">
            <v>1414140.5</v>
          </cell>
          <cell r="Y62">
            <v>594216.91000000027</v>
          </cell>
        </row>
        <row r="74">
          <cell r="X74">
            <v>0</v>
          </cell>
          <cell r="Y74">
            <v>0</v>
          </cell>
        </row>
        <row r="78">
          <cell r="X78">
            <v>1248</v>
          </cell>
          <cell r="Y78">
            <v>273025.75</v>
          </cell>
        </row>
        <row r="86">
          <cell r="X86">
            <v>0</v>
          </cell>
          <cell r="Y86">
            <v>0</v>
          </cell>
        </row>
        <row r="95">
          <cell r="X95">
            <v>750</v>
          </cell>
          <cell r="Y95">
            <v>91172</v>
          </cell>
        </row>
        <row r="100">
          <cell r="X100">
            <v>0</v>
          </cell>
          <cell r="Y100">
            <v>0</v>
          </cell>
        </row>
      </sheetData>
      <sheetData sheetId="20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3280</v>
          </cell>
          <cell r="Y62">
            <v>22078.48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1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350</v>
          </cell>
          <cell r="Y49">
            <v>315.95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500</v>
          </cell>
          <cell r="Y95">
            <v>130351</v>
          </cell>
        </row>
        <row r="100">
          <cell r="X100">
            <v>0</v>
          </cell>
          <cell r="Y100">
            <v>0</v>
          </cell>
        </row>
      </sheetData>
      <sheetData sheetId="22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156</v>
          </cell>
          <cell r="Y49">
            <v>140.82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74</v>
          </cell>
          <cell r="Y57">
            <v>320.79000000000002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200</v>
          </cell>
          <cell r="Y95">
            <v>52141</v>
          </cell>
        </row>
        <row r="100">
          <cell r="X100">
            <v>0</v>
          </cell>
          <cell r="Y100">
            <v>0</v>
          </cell>
        </row>
      </sheetData>
      <sheetData sheetId="23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10</v>
          </cell>
          <cell r="Y57">
            <v>927.95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4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50</v>
          </cell>
          <cell r="Y49">
            <v>36.31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12323</v>
          </cell>
          <cell r="Y57">
            <v>116575.58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5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400</v>
          </cell>
          <cell r="Y49">
            <v>290.45999999999998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5500</v>
          </cell>
          <cell r="Y56">
            <v>13165.96</v>
          </cell>
        </row>
        <row r="57">
          <cell r="X57">
            <v>19300</v>
          </cell>
          <cell r="Y57">
            <v>144402.6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6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230</v>
          </cell>
          <cell r="Y49">
            <v>167.02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546</v>
          </cell>
          <cell r="Y56">
            <v>1307.02</v>
          </cell>
        </row>
        <row r="57">
          <cell r="X57">
            <v>18000</v>
          </cell>
          <cell r="Y57">
            <v>179568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7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1000</v>
          </cell>
          <cell r="Y49">
            <v>726.16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220</v>
          </cell>
          <cell r="Y56">
            <v>526.64</v>
          </cell>
        </row>
        <row r="57">
          <cell r="X57">
            <v>17271</v>
          </cell>
          <cell r="Y57">
            <v>200516.31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8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13797</v>
          </cell>
          <cell r="Y41">
            <v>242269.58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2200</v>
          </cell>
          <cell r="Y56">
            <v>8777.2999999999993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9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43934</v>
          </cell>
          <cell r="Y41">
            <v>660006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211</v>
          </cell>
          <cell r="Y56">
            <v>841.82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0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1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2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3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4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40</v>
          </cell>
          <cell r="Y95">
            <v>5579.62</v>
          </cell>
        </row>
        <row r="100">
          <cell r="X100">
            <v>0</v>
          </cell>
          <cell r="Y100">
            <v>0</v>
          </cell>
        </row>
      </sheetData>
      <sheetData sheetId="35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6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7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100</v>
          </cell>
          <cell r="Y62">
            <v>1069.32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8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9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0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1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2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3</v>
          </cell>
          <cell r="Y95">
            <v>616.39</v>
          </cell>
        </row>
        <row r="100">
          <cell r="X100">
            <v>0</v>
          </cell>
          <cell r="Y100">
            <v>0</v>
          </cell>
        </row>
      </sheetData>
      <sheetData sheetId="43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4">
        <row r="15">
          <cell r="X15">
            <v>22242</v>
          </cell>
          <cell r="Y15">
            <v>14759.929999999998</v>
          </cell>
        </row>
        <row r="34">
          <cell r="Y34">
            <v>531.53</v>
          </cell>
        </row>
        <row r="37">
          <cell r="Y37">
            <v>12446.81</v>
          </cell>
        </row>
        <row r="41">
          <cell r="X41">
            <v>0</v>
          </cell>
          <cell r="Y41">
            <v>0</v>
          </cell>
        </row>
        <row r="43">
          <cell r="X43">
            <v>5355</v>
          </cell>
          <cell r="Y43">
            <v>55489.25</v>
          </cell>
        </row>
        <row r="48">
          <cell r="X48">
            <v>1100</v>
          </cell>
          <cell r="Y48">
            <v>13552.54</v>
          </cell>
        </row>
        <row r="49">
          <cell r="X49">
            <v>24020</v>
          </cell>
          <cell r="Y49">
            <v>32037.390000000003</v>
          </cell>
        </row>
        <row r="50">
          <cell r="X50">
            <v>2747</v>
          </cell>
          <cell r="Y50">
            <v>9377.49</v>
          </cell>
        </row>
        <row r="52">
          <cell r="X52">
            <v>5938</v>
          </cell>
          <cell r="Y52">
            <v>84870.319999999992</v>
          </cell>
        </row>
        <row r="56">
          <cell r="X56">
            <v>1500</v>
          </cell>
          <cell r="Y56">
            <v>6071.29</v>
          </cell>
        </row>
        <row r="57">
          <cell r="X57">
            <v>11371</v>
          </cell>
          <cell r="Y57">
            <v>65023.93</v>
          </cell>
        </row>
        <row r="62">
          <cell r="X62">
            <v>3200</v>
          </cell>
          <cell r="Y62">
            <v>8068.88</v>
          </cell>
        </row>
        <row r="74">
          <cell r="X74">
            <v>391</v>
          </cell>
          <cell r="Y74">
            <v>1505.65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1639</v>
          </cell>
          <cell r="Y95">
            <v>112926</v>
          </cell>
        </row>
        <row r="100">
          <cell r="X100">
            <v>0</v>
          </cell>
          <cell r="Y100">
            <v>0</v>
          </cell>
        </row>
      </sheetData>
      <sheetData sheetId="45">
        <row r="15">
          <cell r="X15">
            <v>50114</v>
          </cell>
          <cell r="Y15">
            <v>42798.61</v>
          </cell>
        </row>
        <row r="34">
          <cell r="Y34">
            <v>266.68</v>
          </cell>
        </row>
        <row r="37">
          <cell r="Y37">
            <v>29773.4</v>
          </cell>
        </row>
        <row r="41">
          <cell r="X41">
            <v>0</v>
          </cell>
          <cell r="Y41">
            <v>0</v>
          </cell>
        </row>
        <row r="43">
          <cell r="X43">
            <v>12050</v>
          </cell>
          <cell r="Y43">
            <v>124934.84999999999</v>
          </cell>
        </row>
        <row r="48">
          <cell r="X48">
            <v>0</v>
          </cell>
          <cell r="Y48">
            <v>0</v>
          </cell>
        </row>
        <row r="49">
          <cell r="X49">
            <v>29108</v>
          </cell>
          <cell r="Y49">
            <v>18483.73</v>
          </cell>
        </row>
        <row r="50">
          <cell r="X50">
            <v>3106</v>
          </cell>
          <cell r="Y50">
            <v>10603.01</v>
          </cell>
        </row>
        <row r="52">
          <cell r="X52">
            <v>2771</v>
          </cell>
          <cell r="Y52">
            <v>30738.91</v>
          </cell>
        </row>
        <row r="56">
          <cell r="X56">
            <v>3995</v>
          </cell>
          <cell r="Y56">
            <v>16676.989999999998</v>
          </cell>
        </row>
        <row r="57">
          <cell r="X57">
            <v>23011</v>
          </cell>
          <cell r="Y57">
            <v>95121.18</v>
          </cell>
        </row>
        <row r="62">
          <cell r="X62">
            <v>2012</v>
          </cell>
          <cell r="Y62">
            <v>7212.79</v>
          </cell>
        </row>
        <row r="74">
          <cell r="X74">
            <v>446</v>
          </cell>
          <cell r="Y74">
            <v>1805.6</v>
          </cell>
        </row>
        <row r="78">
          <cell r="X78">
            <v>3297</v>
          </cell>
          <cell r="Y78">
            <v>443347.17000000004</v>
          </cell>
        </row>
        <row r="86">
          <cell r="X86">
            <v>0</v>
          </cell>
          <cell r="Y86">
            <v>0</v>
          </cell>
        </row>
        <row r="95">
          <cell r="X95">
            <v>373</v>
          </cell>
          <cell r="Y95">
            <v>26206</v>
          </cell>
        </row>
        <row r="100">
          <cell r="X100">
            <v>0</v>
          </cell>
          <cell r="Y100">
            <v>0</v>
          </cell>
        </row>
      </sheetData>
      <sheetData sheetId="46">
        <row r="15">
          <cell r="X15">
            <v>181453</v>
          </cell>
          <cell r="Y15">
            <v>101375.24</v>
          </cell>
        </row>
        <row r="34">
          <cell r="Y34">
            <v>705.43</v>
          </cell>
        </row>
        <row r="37">
          <cell r="Y37">
            <v>54980.68</v>
          </cell>
        </row>
        <row r="41">
          <cell r="X41">
            <v>0</v>
          </cell>
          <cell r="Y41">
            <v>0</v>
          </cell>
        </row>
        <row r="43">
          <cell r="X43">
            <v>19710</v>
          </cell>
          <cell r="Y43">
            <v>140638.43999999997</v>
          </cell>
        </row>
        <row r="48">
          <cell r="X48">
            <v>0</v>
          </cell>
          <cell r="Y48">
            <v>0</v>
          </cell>
        </row>
        <row r="49">
          <cell r="X49">
            <v>51606</v>
          </cell>
          <cell r="Y49">
            <v>32746.280000000002</v>
          </cell>
        </row>
        <row r="50">
          <cell r="X50">
            <v>3888</v>
          </cell>
          <cell r="Y50">
            <v>13272.54</v>
          </cell>
        </row>
        <row r="52">
          <cell r="X52">
            <v>2419</v>
          </cell>
          <cell r="Y52">
            <v>23856.690000000002</v>
          </cell>
        </row>
        <row r="56">
          <cell r="X56">
            <v>4400</v>
          </cell>
          <cell r="Y56">
            <v>18852.509999999998</v>
          </cell>
        </row>
        <row r="57">
          <cell r="X57">
            <v>17235</v>
          </cell>
          <cell r="Y57">
            <v>179853.35</v>
          </cell>
        </row>
        <row r="62">
          <cell r="X62">
            <v>4674</v>
          </cell>
          <cell r="Y62">
            <v>22649.25</v>
          </cell>
        </row>
        <row r="74">
          <cell r="X74">
            <v>575</v>
          </cell>
          <cell r="Y74">
            <v>2227.98</v>
          </cell>
        </row>
        <row r="78">
          <cell r="X78">
            <v>5810</v>
          </cell>
          <cell r="Y78">
            <v>1006157.92</v>
          </cell>
        </row>
        <row r="86">
          <cell r="X86">
            <v>0</v>
          </cell>
          <cell r="Y86">
            <v>0</v>
          </cell>
        </row>
        <row r="95">
          <cell r="X95">
            <v>246</v>
          </cell>
          <cell r="Y95">
            <v>17607.11</v>
          </cell>
        </row>
        <row r="100">
          <cell r="X100">
            <v>136</v>
          </cell>
          <cell r="Y100">
            <v>12063.109999999999</v>
          </cell>
        </row>
      </sheetData>
      <sheetData sheetId="47">
        <row r="15">
          <cell r="X15">
            <v>145480.5</v>
          </cell>
          <cell r="Y15">
            <v>44228.610000000008</v>
          </cell>
        </row>
        <row r="34">
          <cell r="Y34">
            <v>305.45</v>
          </cell>
        </row>
        <row r="37">
          <cell r="Y37">
            <v>70513.73</v>
          </cell>
        </row>
        <row r="41">
          <cell r="X41">
            <v>0</v>
          </cell>
          <cell r="Y41">
            <v>0</v>
          </cell>
        </row>
        <row r="43">
          <cell r="X43">
            <v>28219</v>
          </cell>
          <cell r="Y43">
            <v>137012.76</v>
          </cell>
        </row>
        <row r="48">
          <cell r="X48">
            <v>0</v>
          </cell>
          <cell r="Y48">
            <v>0</v>
          </cell>
        </row>
        <row r="49">
          <cell r="X49">
            <v>29954</v>
          </cell>
          <cell r="Y49">
            <v>10927.000000000004</v>
          </cell>
        </row>
        <row r="50">
          <cell r="X50">
            <v>5986</v>
          </cell>
          <cell r="Y50">
            <v>20734.71</v>
          </cell>
        </row>
        <row r="52">
          <cell r="X52">
            <v>5624</v>
          </cell>
          <cell r="Y52">
            <v>62780.140000000007</v>
          </cell>
        </row>
        <row r="56">
          <cell r="X56">
            <v>22545</v>
          </cell>
          <cell r="Y56">
            <v>106034.01999999999</v>
          </cell>
        </row>
        <row r="57">
          <cell r="X57">
            <v>37989</v>
          </cell>
          <cell r="Y57">
            <v>186473.50999999998</v>
          </cell>
        </row>
        <row r="62">
          <cell r="X62">
            <v>1739</v>
          </cell>
          <cell r="Y62">
            <v>5080.54</v>
          </cell>
        </row>
        <row r="74">
          <cell r="X74">
            <v>751</v>
          </cell>
          <cell r="Y74">
            <v>2922.29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968</v>
          </cell>
          <cell r="Y95">
            <v>60969</v>
          </cell>
        </row>
        <row r="100">
          <cell r="X100">
            <v>0</v>
          </cell>
          <cell r="Y100">
            <v>0</v>
          </cell>
        </row>
      </sheetData>
      <sheetData sheetId="48">
        <row r="15">
          <cell r="X15">
            <v>105513</v>
          </cell>
          <cell r="Y15">
            <v>43706.960000000006</v>
          </cell>
        </row>
        <row r="34">
          <cell r="Y34">
            <v>363.44</v>
          </cell>
        </row>
        <row r="37">
          <cell r="Y37">
            <v>85663.739999999991</v>
          </cell>
        </row>
        <row r="41">
          <cell r="X41">
            <v>0</v>
          </cell>
          <cell r="Y41">
            <v>0</v>
          </cell>
        </row>
        <row r="43">
          <cell r="X43">
            <v>34474</v>
          </cell>
          <cell r="Y43">
            <v>162942.09999999998</v>
          </cell>
        </row>
        <row r="48">
          <cell r="X48">
            <v>0</v>
          </cell>
          <cell r="Y48">
            <v>0</v>
          </cell>
        </row>
        <row r="49">
          <cell r="X49">
            <v>42422</v>
          </cell>
          <cell r="Y49">
            <v>24968.079999999998</v>
          </cell>
        </row>
        <row r="50">
          <cell r="X50">
            <v>6634</v>
          </cell>
          <cell r="Y50">
            <v>23301.07</v>
          </cell>
        </row>
        <row r="52">
          <cell r="X52">
            <v>6117</v>
          </cell>
          <cell r="Y52">
            <v>70316.989999999991</v>
          </cell>
        </row>
        <row r="56">
          <cell r="X56">
            <v>10828</v>
          </cell>
          <cell r="Y56">
            <v>46440.21</v>
          </cell>
        </row>
        <row r="57">
          <cell r="X57">
            <v>24217</v>
          </cell>
          <cell r="Y57">
            <v>219643.93</v>
          </cell>
        </row>
        <row r="62">
          <cell r="X62">
            <v>1308</v>
          </cell>
          <cell r="Y62">
            <v>3913.6499999999996</v>
          </cell>
        </row>
        <row r="74">
          <cell r="X74">
            <v>888</v>
          </cell>
          <cell r="Y74">
            <v>3590.04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1273</v>
          </cell>
          <cell r="Y95">
            <v>95626.48</v>
          </cell>
        </row>
        <row r="100">
          <cell r="X100">
            <v>192</v>
          </cell>
          <cell r="Y100">
            <v>23001.48</v>
          </cell>
        </row>
      </sheetData>
      <sheetData sheetId="49">
        <row r="15">
          <cell r="X15">
            <v>181407</v>
          </cell>
          <cell r="Y15">
            <v>120549.98</v>
          </cell>
        </row>
        <row r="34">
          <cell r="Y34">
            <v>5662.74</v>
          </cell>
        </row>
        <row r="37">
          <cell r="Y37">
            <v>191447.42</v>
          </cell>
        </row>
        <row r="41">
          <cell r="X41">
            <v>0</v>
          </cell>
          <cell r="Y41">
            <v>0</v>
          </cell>
        </row>
        <row r="43">
          <cell r="X43">
            <v>29790</v>
          </cell>
          <cell r="Y43">
            <v>282048.11</v>
          </cell>
        </row>
        <row r="48">
          <cell r="X48">
            <v>0</v>
          </cell>
          <cell r="Y48">
            <v>0</v>
          </cell>
        </row>
        <row r="49">
          <cell r="X49">
            <v>144517</v>
          </cell>
          <cell r="Y49">
            <v>185232.33000000002</v>
          </cell>
        </row>
        <row r="50">
          <cell r="X50">
            <v>51</v>
          </cell>
          <cell r="Y50">
            <v>367.85</v>
          </cell>
        </row>
        <row r="52">
          <cell r="X52">
            <v>70</v>
          </cell>
          <cell r="Y52">
            <v>52.660000000000004</v>
          </cell>
        </row>
        <row r="56">
          <cell r="X56">
            <v>35624</v>
          </cell>
          <cell r="Y56">
            <v>152787.76999999999</v>
          </cell>
        </row>
        <row r="57">
          <cell r="X57">
            <v>49039</v>
          </cell>
          <cell r="Y57">
            <v>639575.1</v>
          </cell>
        </row>
        <row r="62">
          <cell r="X62">
            <v>1638</v>
          </cell>
          <cell r="Y62">
            <v>3938.4700000000003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435</v>
          </cell>
          <cell r="Y95">
            <v>39865.120000000003</v>
          </cell>
        </row>
        <row r="100">
          <cell r="X100">
            <v>138</v>
          </cell>
          <cell r="Y100">
            <v>19966.12</v>
          </cell>
        </row>
      </sheetData>
      <sheetData sheetId="50">
        <row r="15">
          <cell r="X15">
            <v>31609</v>
          </cell>
          <cell r="Y15">
            <v>14352.4</v>
          </cell>
        </row>
        <row r="34">
          <cell r="Y34">
            <v>1755.37</v>
          </cell>
        </row>
        <row r="37">
          <cell r="Y37">
            <v>14303.77</v>
          </cell>
        </row>
        <row r="41">
          <cell r="X41">
            <v>0</v>
          </cell>
          <cell r="Y41">
            <v>0</v>
          </cell>
        </row>
        <row r="43">
          <cell r="X43">
            <v>6103</v>
          </cell>
          <cell r="Y43">
            <v>57814.51</v>
          </cell>
        </row>
        <row r="48">
          <cell r="X48">
            <v>0</v>
          </cell>
          <cell r="Y48">
            <v>0</v>
          </cell>
        </row>
        <row r="49">
          <cell r="X49">
            <v>42446</v>
          </cell>
          <cell r="Y49">
            <v>86151.08</v>
          </cell>
        </row>
        <row r="50">
          <cell r="X50">
            <v>0</v>
          </cell>
          <cell r="Y50">
            <v>0</v>
          </cell>
        </row>
        <row r="52">
          <cell r="X52">
            <v>40</v>
          </cell>
          <cell r="Y52">
            <v>504.34</v>
          </cell>
        </row>
        <row r="56">
          <cell r="X56">
            <v>10002</v>
          </cell>
          <cell r="Y56">
            <v>42897.58</v>
          </cell>
        </row>
        <row r="57">
          <cell r="X57">
            <v>11228</v>
          </cell>
          <cell r="Y57">
            <v>153709.54000000004</v>
          </cell>
        </row>
        <row r="62">
          <cell r="X62">
            <v>1014</v>
          </cell>
          <cell r="Y62">
            <v>3355.55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216</v>
          </cell>
          <cell r="Y95">
            <v>17740.740000000002</v>
          </cell>
        </row>
        <row r="100">
          <cell r="X100">
            <v>74</v>
          </cell>
          <cell r="Y100">
            <v>7940.74</v>
          </cell>
        </row>
      </sheetData>
      <sheetData sheetId="51">
        <row r="15">
          <cell r="X15">
            <v>375421</v>
          </cell>
          <cell r="Y15">
            <v>133657.85999999999</v>
          </cell>
        </row>
        <row r="34">
          <cell r="Y34">
            <v>6135.16</v>
          </cell>
        </row>
        <row r="37">
          <cell r="Y37">
            <v>210115.07</v>
          </cell>
        </row>
        <row r="41">
          <cell r="X41">
            <v>0</v>
          </cell>
          <cell r="Y41">
            <v>0</v>
          </cell>
        </row>
        <row r="43">
          <cell r="X43">
            <v>49525</v>
          </cell>
          <cell r="Y43">
            <v>296251.23</v>
          </cell>
        </row>
        <row r="48">
          <cell r="X48">
            <v>8301</v>
          </cell>
          <cell r="Y48">
            <v>47059.820000000007</v>
          </cell>
        </row>
        <row r="49">
          <cell r="X49">
            <v>111438</v>
          </cell>
          <cell r="Y49">
            <v>263456.26999999996</v>
          </cell>
        </row>
        <row r="50">
          <cell r="X50">
            <v>5423</v>
          </cell>
          <cell r="Y50">
            <v>19264.78</v>
          </cell>
        </row>
        <row r="52">
          <cell r="X52">
            <v>5720</v>
          </cell>
          <cell r="Y52">
            <v>66815.540000000008</v>
          </cell>
        </row>
        <row r="56">
          <cell r="X56">
            <v>8971</v>
          </cell>
          <cell r="Y56">
            <v>42465.439999999995</v>
          </cell>
        </row>
        <row r="57">
          <cell r="X57">
            <v>53064</v>
          </cell>
          <cell r="Y57">
            <v>702907.75999999978</v>
          </cell>
        </row>
        <row r="62">
          <cell r="X62">
            <v>5215</v>
          </cell>
          <cell r="Y62">
            <v>22524.85</v>
          </cell>
        </row>
        <row r="74">
          <cell r="X74">
            <v>879</v>
          </cell>
          <cell r="Y74">
            <v>3673.06</v>
          </cell>
        </row>
        <row r="78">
          <cell r="X78">
            <v>5532</v>
          </cell>
          <cell r="Y78">
            <v>1091636.2</v>
          </cell>
        </row>
        <row r="86">
          <cell r="X86">
            <v>0</v>
          </cell>
          <cell r="Y86">
            <v>0</v>
          </cell>
        </row>
        <row r="95">
          <cell r="X95">
            <v>873</v>
          </cell>
          <cell r="Y95">
            <v>61844</v>
          </cell>
        </row>
        <row r="100">
          <cell r="X100">
            <v>0</v>
          </cell>
          <cell r="Y100">
            <v>0</v>
          </cell>
        </row>
      </sheetData>
      <sheetData sheetId="52">
        <row r="15">
          <cell r="X15">
            <v>175425</v>
          </cell>
          <cell r="Y15">
            <v>39567.170000000006</v>
          </cell>
        </row>
        <row r="34">
          <cell r="Y34">
            <v>1270.03</v>
          </cell>
        </row>
        <row r="37">
          <cell r="Y37">
            <v>14606.310000000001</v>
          </cell>
        </row>
        <row r="41">
          <cell r="X41">
            <v>1950</v>
          </cell>
          <cell r="Y41">
            <v>54848.39</v>
          </cell>
        </row>
        <row r="43">
          <cell r="X43">
            <v>6132</v>
          </cell>
          <cell r="Y43">
            <v>61397.159999999996</v>
          </cell>
        </row>
        <row r="48">
          <cell r="X48">
            <v>0</v>
          </cell>
          <cell r="Y48">
            <v>0</v>
          </cell>
        </row>
        <row r="49">
          <cell r="X49">
            <v>27840</v>
          </cell>
          <cell r="Y49">
            <v>50161.230000000018</v>
          </cell>
        </row>
        <row r="50">
          <cell r="X50">
            <v>928</v>
          </cell>
          <cell r="Y50">
            <v>3167.93</v>
          </cell>
        </row>
        <row r="52">
          <cell r="X52">
            <v>1057</v>
          </cell>
          <cell r="Y52">
            <v>11145.54</v>
          </cell>
        </row>
        <row r="56">
          <cell r="X56">
            <v>694</v>
          </cell>
          <cell r="Y56">
            <v>2768.84</v>
          </cell>
        </row>
        <row r="57">
          <cell r="X57">
            <v>12901</v>
          </cell>
          <cell r="Y57">
            <v>148365.16999999998</v>
          </cell>
        </row>
        <row r="62">
          <cell r="X62">
            <v>0</v>
          </cell>
          <cell r="Y62">
            <v>0</v>
          </cell>
        </row>
        <row r="74">
          <cell r="X74">
            <v>173</v>
          </cell>
          <cell r="Y74">
            <v>722.86</v>
          </cell>
        </row>
        <row r="78">
          <cell r="X78">
            <v>1100</v>
          </cell>
          <cell r="Y78">
            <v>167175.85</v>
          </cell>
        </row>
        <row r="86">
          <cell r="X86">
            <v>0</v>
          </cell>
          <cell r="Y86">
            <v>0</v>
          </cell>
        </row>
        <row r="95">
          <cell r="X95">
            <v>1055</v>
          </cell>
          <cell r="Y95">
            <v>72458</v>
          </cell>
        </row>
        <row r="100">
          <cell r="X100">
            <v>0</v>
          </cell>
          <cell r="Y100">
            <v>0</v>
          </cell>
        </row>
      </sheetData>
      <sheetData sheetId="53">
        <row r="15">
          <cell r="X15">
            <v>2275</v>
          </cell>
          <cell r="Y15">
            <v>1845.6299999999999</v>
          </cell>
        </row>
        <row r="34">
          <cell r="Y34">
            <v>870.88</v>
          </cell>
        </row>
        <row r="37">
          <cell r="Y37">
            <v>2962.8599999999997</v>
          </cell>
        </row>
        <row r="41">
          <cell r="X41">
            <v>2130</v>
          </cell>
          <cell r="Y41">
            <v>32692.1</v>
          </cell>
        </row>
        <row r="43">
          <cell r="X43">
            <v>2950</v>
          </cell>
          <cell r="Y43">
            <v>29326.13</v>
          </cell>
        </row>
        <row r="48">
          <cell r="X48">
            <v>0</v>
          </cell>
          <cell r="Y48">
            <v>0</v>
          </cell>
        </row>
        <row r="49">
          <cell r="X49">
            <v>6138</v>
          </cell>
          <cell r="Y49">
            <v>44165.649999999994</v>
          </cell>
        </row>
        <row r="50">
          <cell r="X50">
            <v>332</v>
          </cell>
          <cell r="Y50">
            <v>1133.3499999999999</v>
          </cell>
        </row>
        <row r="52">
          <cell r="X52">
            <v>363</v>
          </cell>
          <cell r="Y52">
            <v>4065.11</v>
          </cell>
        </row>
        <row r="56">
          <cell r="X56">
            <v>515</v>
          </cell>
          <cell r="Y56">
            <v>2198.31</v>
          </cell>
        </row>
        <row r="57">
          <cell r="X57">
            <v>3292</v>
          </cell>
          <cell r="Y57">
            <v>77544.890000000029</v>
          </cell>
        </row>
        <row r="62">
          <cell r="X62">
            <v>0</v>
          </cell>
          <cell r="Y62">
            <v>0</v>
          </cell>
        </row>
        <row r="74">
          <cell r="X74">
            <v>61</v>
          </cell>
          <cell r="Y74">
            <v>262.38</v>
          </cell>
        </row>
        <row r="78">
          <cell r="X78">
            <v>363</v>
          </cell>
          <cell r="Y78">
            <v>57462.21</v>
          </cell>
        </row>
        <row r="86">
          <cell r="X86">
            <v>0</v>
          </cell>
          <cell r="Y86">
            <v>0</v>
          </cell>
        </row>
        <row r="95">
          <cell r="X95">
            <v>141</v>
          </cell>
          <cell r="Y95">
            <v>9928</v>
          </cell>
        </row>
        <row r="100">
          <cell r="X100">
            <v>0</v>
          </cell>
          <cell r="Y100">
            <v>0</v>
          </cell>
        </row>
      </sheetData>
      <sheetData sheetId="54">
        <row r="15">
          <cell r="X15">
            <v>2416</v>
          </cell>
          <cell r="Y15">
            <v>1226.3100000000002</v>
          </cell>
        </row>
        <row r="34">
          <cell r="Y34">
            <v>735.84</v>
          </cell>
        </row>
        <row r="37">
          <cell r="Y37">
            <v>2028.24</v>
          </cell>
        </row>
        <row r="41">
          <cell r="X41">
            <v>360</v>
          </cell>
          <cell r="Y41">
            <v>26597.15</v>
          </cell>
        </row>
        <row r="43">
          <cell r="X43">
            <v>2530</v>
          </cell>
          <cell r="Y43">
            <v>25167.420000000002</v>
          </cell>
        </row>
        <row r="48">
          <cell r="X48">
            <v>0</v>
          </cell>
          <cell r="Y48">
            <v>0</v>
          </cell>
        </row>
        <row r="49">
          <cell r="X49">
            <v>3622</v>
          </cell>
          <cell r="Y49">
            <v>37787.85</v>
          </cell>
        </row>
        <row r="50">
          <cell r="X50">
            <v>285</v>
          </cell>
          <cell r="Y50">
            <v>972.91</v>
          </cell>
        </row>
        <row r="52">
          <cell r="X52">
            <v>292</v>
          </cell>
          <cell r="Y52">
            <v>3431.84</v>
          </cell>
        </row>
        <row r="56">
          <cell r="X56">
            <v>44</v>
          </cell>
          <cell r="Y56">
            <v>188.71</v>
          </cell>
        </row>
        <row r="57">
          <cell r="X57">
            <v>1766</v>
          </cell>
          <cell r="Y57">
            <v>59606.48</v>
          </cell>
        </row>
        <row r="62">
          <cell r="X62">
            <v>0</v>
          </cell>
          <cell r="Y62">
            <v>0</v>
          </cell>
        </row>
        <row r="74">
          <cell r="X74">
            <v>55</v>
          </cell>
          <cell r="Y74">
            <v>221.85999999999999</v>
          </cell>
        </row>
        <row r="78">
          <cell r="X78">
            <v>390</v>
          </cell>
          <cell r="Y78">
            <v>59912.98</v>
          </cell>
        </row>
        <row r="86">
          <cell r="X86">
            <v>0</v>
          </cell>
          <cell r="Y86">
            <v>0</v>
          </cell>
        </row>
        <row r="95">
          <cell r="X95">
            <v>236</v>
          </cell>
          <cell r="Y95">
            <v>16455</v>
          </cell>
        </row>
        <row r="100">
          <cell r="X100">
            <v>0</v>
          </cell>
          <cell r="Y100">
            <v>0</v>
          </cell>
        </row>
      </sheetData>
      <sheetData sheetId="55">
        <row r="15">
          <cell r="X15">
            <v>9522</v>
          </cell>
          <cell r="Y15">
            <v>10072.91</v>
          </cell>
        </row>
        <row r="34">
          <cell r="Y34">
            <v>421.32</v>
          </cell>
        </row>
        <row r="37">
          <cell r="Y37">
            <v>4761.08</v>
          </cell>
        </row>
        <row r="41">
          <cell r="X41">
            <v>737</v>
          </cell>
          <cell r="Y41">
            <v>34717.97</v>
          </cell>
        </row>
        <row r="43">
          <cell r="X43">
            <v>3526</v>
          </cell>
          <cell r="Y43">
            <v>35435.25</v>
          </cell>
        </row>
        <row r="48">
          <cell r="X48">
            <v>0</v>
          </cell>
          <cell r="Y48">
            <v>0</v>
          </cell>
        </row>
        <row r="49">
          <cell r="X49">
            <v>11132</v>
          </cell>
          <cell r="Y49">
            <v>14685.899999999998</v>
          </cell>
        </row>
        <row r="50">
          <cell r="X50">
            <v>491</v>
          </cell>
          <cell r="Y50">
            <v>1676.14</v>
          </cell>
        </row>
        <row r="52">
          <cell r="X52">
            <v>536</v>
          </cell>
          <cell r="Y52">
            <v>6299.54</v>
          </cell>
        </row>
        <row r="56">
          <cell r="X56">
            <v>340</v>
          </cell>
          <cell r="Y56">
            <v>1437.3799999999999</v>
          </cell>
        </row>
        <row r="57">
          <cell r="X57">
            <v>5442</v>
          </cell>
          <cell r="Y57">
            <v>51306.090000000004</v>
          </cell>
        </row>
        <row r="62">
          <cell r="X62">
            <v>0</v>
          </cell>
          <cell r="Y62">
            <v>0</v>
          </cell>
        </row>
        <row r="74">
          <cell r="X74">
            <v>89</v>
          </cell>
          <cell r="Y74">
            <v>370.18</v>
          </cell>
        </row>
        <row r="78">
          <cell r="X78">
            <v>601</v>
          </cell>
          <cell r="Y78">
            <v>80671.88</v>
          </cell>
        </row>
        <row r="86">
          <cell r="X86">
            <v>0</v>
          </cell>
          <cell r="Y86">
            <v>0</v>
          </cell>
        </row>
        <row r="95">
          <cell r="X95">
            <v>277</v>
          </cell>
          <cell r="Y95">
            <v>19165</v>
          </cell>
        </row>
        <row r="100">
          <cell r="X100">
            <v>0</v>
          </cell>
          <cell r="Y100">
            <v>0</v>
          </cell>
        </row>
      </sheetData>
      <sheetData sheetId="56">
        <row r="15">
          <cell r="X15">
            <v>284</v>
          </cell>
          <cell r="Y15">
            <v>225.03</v>
          </cell>
        </row>
        <row r="34">
          <cell r="Y34">
            <v>495.28</v>
          </cell>
        </row>
        <row r="37">
          <cell r="Y37">
            <v>521.49</v>
          </cell>
        </row>
        <row r="41">
          <cell r="X41">
            <v>482</v>
          </cell>
          <cell r="Y41">
            <v>18345.060000000001</v>
          </cell>
        </row>
        <row r="43">
          <cell r="X43">
            <v>1712</v>
          </cell>
          <cell r="Y43">
            <v>17045.580000000002</v>
          </cell>
        </row>
        <row r="48">
          <cell r="X48">
            <v>0</v>
          </cell>
          <cell r="Y48">
            <v>0</v>
          </cell>
        </row>
        <row r="49">
          <cell r="X49">
            <v>4242</v>
          </cell>
          <cell r="Y49">
            <v>24311.46</v>
          </cell>
        </row>
        <row r="50">
          <cell r="X50">
            <v>152</v>
          </cell>
          <cell r="Y50">
            <v>518.89</v>
          </cell>
        </row>
        <row r="52">
          <cell r="X52">
            <v>140</v>
          </cell>
          <cell r="Y52">
            <v>1645.4</v>
          </cell>
        </row>
        <row r="56">
          <cell r="X56">
            <v>12</v>
          </cell>
          <cell r="Y56">
            <v>51.47</v>
          </cell>
        </row>
        <row r="57">
          <cell r="X57">
            <v>2501</v>
          </cell>
          <cell r="Y57">
            <v>47452.070000000007</v>
          </cell>
        </row>
        <row r="62">
          <cell r="X62">
            <v>0</v>
          </cell>
          <cell r="Y62">
            <v>0</v>
          </cell>
        </row>
        <row r="74">
          <cell r="X74">
            <v>16</v>
          </cell>
          <cell r="Y74">
            <v>75.550000000000011</v>
          </cell>
        </row>
        <row r="78">
          <cell r="X78">
            <v>316</v>
          </cell>
          <cell r="Y78">
            <v>41837.75</v>
          </cell>
        </row>
        <row r="86">
          <cell r="X86">
            <v>0</v>
          </cell>
          <cell r="Y86">
            <v>0</v>
          </cell>
        </row>
        <row r="95">
          <cell r="X95">
            <v>175</v>
          </cell>
          <cell r="Y95">
            <v>12476</v>
          </cell>
        </row>
        <row r="100">
          <cell r="X100">
            <v>0</v>
          </cell>
          <cell r="Y100">
            <v>0</v>
          </cell>
        </row>
      </sheetData>
      <sheetData sheetId="57">
        <row r="15">
          <cell r="X15">
            <v>29102</v>
          </cell>
          <cell r="Y15">
            <v>28049.37</v>
          </cell>
        </row>
        <row r="34">
          <cell r="Y34">
            <v>1575.27</v>
          </cell>
        </row>
        <row r="37">
          <cell r="Y37">
            <v>7387.16</v>
          </cell>
        </row>
        <row r="41">
          <cell r="X41">
            <v>3038</v>
          </cell>
          <cell r="Y41">
            <v>154845.58000000002</v>
          </cell>
        </row>
        <row r="43">
          <cell r="X43">
            <v>16624</v>
          </cell>
          <cell r="Y43">
            <v>136861.93</v>
          </cell>
        </row>
        <row r="48">
          <cell r="X48">
            <v>0</v>
          </cell>
          <cell r="Y48">
            <v>0</v>
          </cell>
        </row>
        <row r="49">
          <cell r="X49">
            <v>42898</v>
          </cell>
          <cell r="Y49">
            <v>53746.600000000006</v>
          </cell>
        </row>
        <row r="50">
          <cell r="X50">
            <v>1870</v>
          </cell>
          <cell r="Y50">
            <v>6653.96</v>
          </cell>
        </row>
        <row r="52">
          <cell r="X52">
            <v>1777</v>
          </cell>
          <cell r="Y52">
            <v>19152.84</v>
          </cell>
        </row>
        <row r="56">
          <cell r="X56">
            <v>2281</v>
          </cell>
          <cell r="Y56">
            <v>9406.5999999999985</v>
          </cell>
        </row>
        <row r="57">
          <cell r="X57">
            <v>25685</v>
          </cell>
          <cell r="Y57">
            <v>254726.73999999996</v>
          </cell>
        </row>
        <row r="62">
          <cell r="X62">
            <v>833</v>
          </cell>
          <cell r="Y62">
            <v>2652.36</v>
          </cell>
        </row>
        <row r="74">
          <cell r="X74">
            <v>283</v>
          </cell>
          <cell r="Y74">
            <v>1176.33</v>
          </cell>
        </row>
        <row r="78">
          <cell r="X78">
            <v>1581</v>
          </cell>
          <cell r="Y78">
            <v>294949.65999999997</v>
          </cell>
        </row>
        <row r="86">
          <cell r="X86">
            <v>0</v>
          </cell>
          <cell r="Y86">
            <v>0</v>
          </cell>
        </row>
        <row r="95">
          <cell r="X95">
            <v>485</v>
          </cell>
          <cell r="Y95">
            <v>34872</v>
          </cell>
        </row>
        <row r="100">
          <cell r="X100">
            <v>0</v>
          </cell>
          <cell r="Y100">
            <v>0</v>
          </cell>
        </row>
      </sheetData>
      <sheetData sheetId="58">
        <row r="15">
          <cell r="X15">
            <v>3821</v>
          </cell>
          <cell r="Y15">
            <v>2516.5299999999997</v>
          </cell>
        </row>
        <row r="34">
          <cell r="Y34">
            <v>275.79000000000002</v>
          </cell>
        </row>
        <row r="37">
          <cell r="Y37">
            <v>7707.04</v>
          </cell>
        </row>
        <row r="41">
          <cell r="X41">
            <v>0</v>
          </cell>
          <cell r="Y41">
            <v>0</v>
          </cell>
        </row>
        <row r="43">
          <cell r="X43">
            <v>2875</v>
          </cell>
          <cell r="Y43">
            <v>29155.899999999998</v>
          </cell>
        </row>
        <row r="48">
          <cell r="X48">
            <v>0</v>
          </cell>
          <cell r="Y48">
            <v>0</v>
          </cell>
        </row>
        <row r="49">
          <cell r="X49">
            <v>5975</v>
          </cell>
          <cell r="Y49">
            <v>10785.21</v>
          </cell>
        </row>
        <row r="50">
          <cell r="X50">
            <v>603</v>
          </cell>
          <cell r="Y50">
            <v>2058.4699999999998</v>
          </cell>
        </row>
        <row r="52">
          <cell r="X52">
            <v>371</v>
          </cell>
          <cell r="Y52">
            <v>4350.96</v>
          </cell>
        </row>
        <row r="56">
          <cell r="X56">
            <v>305</v>
          </cell>
          <cell r="Y56">
            <v>1308.1099999999999</v>
          </cell>
        </row>
        <row r="57">
          <cell r="X57">
            <v>3900</v>
          </cell>
          <cell r="Y57">
            <v>37617.560000000005</v>
          </cell>
        </row>
        <row r="62">
          <cell r="X62">
            <v>289</v>
          </cell>
          <cell r="Y62">
            <v>975.47</v>
          </cell>
        </row>
        <row r="74">
          <cell r="X74">
            <v>85</v>
          </cell>
          <cell r="Y74">
            <v>346.41</v>
          </cell>
        </row>
        <row r="78">
          <cell r="X78">
            <v>535</v>
          </cell>
          <cell r="Y78">
            <v>91279.71</v>
          </cell>
        </row>
        <row r="86">
          <cell r="X86">
            <v>45</v>
          </cell>
          <cell r="Y86">
            <v>22827.52</v>
          </cell>
        </row>
        <row r="95">
          <cell r="X95">
            <v>518</v>
          </cell>
          <cell r="Y95">
            <v>37676</v>
          </cell>
        </row>
        <row r="100">
          <cell r="X100">
            <v>0</v>
          </cell>
          <cell r="Y100">
            <v>0</v>
          </cell>
        </row>
      </sheetData>
      <sheetData sheetId="59">
        <row r="15">
          <cell r="X15">
            <v>1501</v>
          </cell>
          <cell r="Y15">
            <v>951.71</v>
          </cell>
        </row>
        <row r="34">
          <cell r="Y34">
            <v>186.31</v>
          </cell>
        </row>
        <row r="37">
          <cell r="Y37">
            <v>4896.2699999999995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1012</v>
          </cell>
          <cell r="Y49">
            <v>13625.410000000002</v>
          </cell>
        </row>
        <row r="50">
          <cell r="X50">
            <v>188</v>
          </cell>
          <cell r="Y50">
            <v>641.78</v>
          </cell>
        </row>
        <row r="52">
          <cell r="X52">
            <v>160</v>
          </cell>
          <cell r="Y52">
            <v>1880.46</v>
          </cell>
        </row>
        <row r="56">
          <cell r="X56">
            <v>0</v>
          </cell>
          <cell r="Y56">
            <v>0</v>
          </cell>
        </row>
        <row r="57">
          <cell r="X57">
            <v>1031</v>
          </cell>
          <cell r="Y57">
            <v>21067.699999999993</v>
          </cell>
        </row>
        <row r="62">
          <cell r="X62">
            <v>143</v>
          </cell>
          <cell r="Y62">
            <v>587.48</v>
          </cell>
        </row>
        <row r="74">
          <cell r="X74">
            <v>23</v>
          </cell>
          <cell r="Y74">
            <v>90.29</v>
          </cell>
        </row>
        <row r="78">
          <cell r="X78">
            <v>10</v>
          </cell>
          <cell r="Y78">
            <v>1054.46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60">
        <row r="15">
          <cell r="X15">
            <v>83175</v>
          </cell>
          <cell r="Y15">
            <v>21648.16</v>
          </cell>
        </row>
        <row r="34">
          <cell r="Y34">
            <v>87.63000000000001</v>
          </cell>
        </row>
        <row r="37">
          <cell r="Y37">
            <v>15538.07</v>
          </cell>
        </row>
        <row r="41">
          <cell r="X41">
            <v>0</v>
          </cell>
          <cell r="Y41">
            <v>0</v>
          </cell>
        </row>
        <row r="43">
          <cell r="X43">
            <v>9007</v>
          </cell>
          <cell r="Y43">
            <v>91301.45</v>
          </cell>
        </row>
        <row r="48">
          <cell r="X48">
            <v>0</v>
          </cell>
          <cell r="Y48">
            <v>0</v>
          </cell>
        </row>
        <row r="49">
          <cell r="X49">
            <v>13697</v>
          </cell>
          <cell r="Y49">
            <v>5004.8700000000008</v>
          </cell>
        </row>
        <row r="50">
          <cell r="X50">
            <v>1730</v>
          </cell>
          <cell r="Y50">
            <v>5905.73</v>
          </cell>
        </row>
        <row r="52">
          <cell r="X52">
            <v>1262</v>
          </cell>
          <cell r="Y52">
            <v>14771.32</v>
          </cell>
        </row>
        <row r="56">
          <cell r="X56">
            <v>2073</v>
          </cell>
          <cell r="Y56">
            <v>8890.89</v>
          </cell>
        </row>
        <row r="57">
          <cell r="X57">
            <v>10368</v>
          </cell>
          <cell r="Y57">
            <v>48069.97</v>
          </cell>
        </row>
        <row r="62">
          <cell r="X62">
            <v>1100</v>
          </cell>
          <cell r="Y62">
            <v>3419.31</v>
          </cell>
        </row>
        <row r="74">
          <cell r="X74">
            <v>240</v>
          </cell>
          <cell r="Y74">
            <v>957.44999999999993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596</v>
          </cell>
          <cell r="Y95">
            <v>43141</v>
          </cell>
        </row>
        <row r="100">
          <cell r="X100">
            <v>0</v>
          </cell>
          <cell r="Y100">
            <v>0</v>
          </cell>
        </row>
      </sheetData>
      <sheetData sheetId="61">
        <row r="15">
          <cell r="X15">
            <v>10784</v>
          </cell>
          <cell r="Y15">
            <v>9212.73</v>
          </cell>
        </row>
        <row r="34">
          <cell r="Y34">
            <v>1821.61</v>
          </cell>
        </row>
        <row r="37">
          <cell r="Y37">
            <v>994.52</v>
          </cell>
        </row>
        <row r="41">
          <cell r="X41">
            <v>1347</v>
          </cell>
          <cell r="Y41">
            <v>24826.11</v>
          </cell>
        </row>
        <row r="43">
          <cell r="X43">
            <v>2539</v>
          </cell>
          <cell r="Y43">
            <v>26222.36</v>
          </cell>
        </row>
        <row r="48">
          <cell r="X48">
            <v>0</v>
          </cell>
          <cell r="Y48">
            <v>0</v>
          </cell>
        </row>
        <row r="49">
          <cell r="X49">
            <v>12040</v>
          </cell>
          <cell r="Y49">
            <v>92994.32</v>
          </cell>
        </row>
        <row r="50">
          <cell r="X50">
            <v>409</v>
          </cell>
          <cell r="Y50">
            <v>1396.21</v>
          </cell>
        </row>
        <row r="52">
          <cell r="X52">
            <v>456</v>
          </cell>
          <cell r="Y52">
            <v>5566.46</v>
          </cell>
        </row>
        <row r="56">
          <cell r="X56">
            <v>500</v>
          </cell>
          <cell r="Y56">
            <v>2227.34</v>
          </cell>
        </row>
        <row r="57">
          <cell r="X57">
            <v>6518</v>
          </cell>
          <cell r="Y57">
            <v>140184.79999999999</v>
          </cell>
        </row>
        <row r="62">
          <cell r="X62">
            <v>0</v>
          </cell>
          <cell r="Y62">
            <v>0</v>
          </cell>
        </row>
        <row r="74">
          <cell r="X74">
            <v>77</v>
          </cell>
          <cell r="Y74">
            <v>308.64</v>
          </cell>
        </row>
        <row r="78">
          <cell r="X78">
            <v>914</v>
          </cell>
          <cell r="Y78">
            <v>114307.01000000001</v>
          </cell>
        </row>
        <row r="86">
          <cell r="X86">
            <v>0</v>
          </cell>
          <cell r="Y86">
            <v>0</v>
          </cell>
        </row>
        <row r="95">
          <cell r="X95">
            <v>225</v>
          </cell>
          <cell r="Y95">
            <v>14975</v>
          </cell>
        </row>
        <row r="100">
          <cell r="X100">
            <v>0</v>
          </cell>
          <cell r="Y100">
            <v>0</v>
          </cell>
        </row>
      </sheetData>
      <sheetData sheetId="62">
        <row r="15">
          <cell r="X15">
            <v>4257</v>
          </cell>
          <cell r="Y15">
            <v>2217.9700000000003</v>
          </cell>
        </row>
        <row r="34">
          <cell r="Y34">
            <v>1609.04</v>
          </cell>
        </row>
        <row r="37">
          <cell r="Y37">
            <v>53529.880000000005</v>
          </cell>
        </row>
        <row r="41">
          <cell r="X41">
            <v>542</v>
          </cell>
          <cell r="Y41">
            <v>15880.96</v>
          </cell>
        </row>
        <row r="43">
          <cell r="X43">
            <v>1351</v>
          </cell>
          <cell r="Y43">
            <v>13425.13</v>
          </cell>
        </row>
        <row r="48">
          <cell r="X48">
            <v>0</v>
          </cell>
          <cell r="Y48">
            <v>0</v>
          </cell>
        </row>
        <row r="49">
          <cell r="X49">
            <v>2462</v>
          </cell>
          <cell r="Y49">
            <v>59942.719999999994</v>
          </cell>
        </row>
        <row r="50">
          <cell r="X50">
            <v>230</v>
          </cell>
          <cell r="Y50">
            <v>785.16</v>
          </cell>
        </row>
        <row r="52">
          <cell r="X52">
            <v>188</v>
          </cell>
          <cell r="Y52">
            <v>2013.04</v>
          </cell>
        </row>
        <row r="56">
          <cell r="X56">
            <v>365</v>
          </cell>
          <cell r="Y56">
            <v>1565.45</v>
          </cell>
        </row>
        <row r="57">
          <cell r="X57">
            <v>1419</v>
          </cell>
          <cell r="Y57">
            <v>134751.97</v>
          </cell>
        </row>
        <row r="62">
          <cell r="X62">
            <v>0</v>
          </cell>
          <cell r="Y62">
            <v>0</v>
          </cell>
        </row>
        <row r="74">
          <cell r="X74">
            <v>37</v>
          </cell>
          <cell r="Y74">
            <v>149.07</v>
          </cell>
        </row>
        <row r="78">
          <cell r="X78">
            <v>315</v>
          </cell>
          <cell r="Y78">
            <v>46671.54</v>
          </cell>
        </row>
        <row r="86">
          <cell r="X86">
            <v>0</v>
          </cell>
          <cell r="Y86">
            <v>0</v>
          </cell>
        </row>
        <row r="95">
          <cell r="X95">
            <v>167</v>
          </cell>
          <cell r="Y95">
            <v>11102</v>
          </cell>
        </row>
        <row r="100">
          <cell r="X100">
            <v>0</v>
          </cell>
          <cell r="Y100">
            <v>0</v>
          </cell>
        </row>
      </sheetData>
      <sheetData sheetId="63">
        <row r="15">
          <cell r="X15">
            <v>340</v>
          </cell>
          <cell r="Y15">
            <v>119.05</v>
          </cell>
        </row>
        <row r="34">
          <cell r="Y34">
            <v>504.92</v>
          </cell>
        </row>
        <row r="37">
          <cell r="Y37">
            <v>5871.38</v>
          </cell>
        </row>
        <row r="41">
          <cell r="X41">
            <v>0</v>
          </cell>
          <cell r="Y41">
            <v>0</v>
          </cell>
        </row>
        <row r="43">
          <cell r="X43">
            <v>116</v>
          </cell>
          <cell r="Y43">
            <v>1184.68</v>
          </cell>
        </row>
        <row r="48">
          <cell r="X48">
            <v>0</v>
          </cell>
          <cell r="Y48">
            <v>0</v>
          </cell>
        </row>
        <row r="49">
          <cell r="X49">
            <v>1308</v>
          </cell>
          <cell r="Y49">
            <v>24196.250000000004</v>
          </cell>
        </row>
        <row r="50">
          <cell r="X50">
            <v>43</v>
          </cell>
          <cell r="Y50">
            <v>146.79</v>
          </cell>
        </row>
        <row r="52">
          <cell r="X52">
            <v>44</v>
          </cell>
          <cell r="Y52">
            <v>557.1</v>
          </cell>
        </row>
        <row r="56">
          <cell r="X56">
            <v>0</v>
          </cell>
          <cell r="Y56">
            <v>0</v>
          </cell>
        </row>
        <row r="57">
          <cell r="X57">
            <v>589</v>
          </cell>
          <cell r="Y57">
            <v>35318.47</v>
          </cell>
        </row>
        <row r="62">
          <cell r="X62">
            <v>0</v>
          </cell>
          <cell r="Y62">
            <v>0</v>
          </cell>
        </row>
        <row r="74">
          <cell r="X74">
            <v>5</v>
          </cell>
          <cell r="Y74">
            <v>17.510000000000002</v>
          </cell>
        </row>
        <row r="78">
          <cell r="X78">
            <v>40</v>
          </cell>
          <cell r="Y78">
            <v>21829.949999999997</v>
          </cell>
        </row>
        <row r="86">
          <cell r="X86">
            <v>0</v>
          </cell>
          <cell r="Y86">
            <v>0</v>
          </cell>
        </row>
        <row r="95">
          <cell r="X95">
            <v>29</v>
          </cell>
          <cell r="Y95">
            <v>3587</v>
          </cell>
        </row>
        <row r="100">
          <cell r="X100">
            <v>0</v>
          </cell>
          <cell r="Y100">
            <v>0</v>
          </cell>
        </row>
      </sheetData>
      <sheetData sheetId="64">
        <row r="15">
          <cell r="X15">
            <v>2920</v>
          </cell>
          <cell r="Y15">
            <v>1680.8300000000002</v>
          </cell>
        </row>
        <row r="34">
          <cell r="Y34">
            <v>1682.71</v>
          </cell>
        </row>
        <row r="37">
          <cell r="Y37">
            <v>1023.7</v>
          </cell>
        </row>
        <row r="41">
          <cell r="X41">
            <v>1238</v>
          </cell>
          <cell r="Y41">
            <v>28797.47</v>
          </cell>
        </row>
        <row r="43">
          <cell r="X43">
            <v>2232</v>
          </cell>
          <cell r="Y43">
            <v>23040.26</v>
          </cell>
        </row>
        <row r="48">
          <cell r="X48">
            <v>0</v>
          </cell>
          <cell r="Y48">
            <v>0</v>
          </cell>
        </row>
        <row r="49">
          <cell r="X49">
            <v>4137</v>
          </cell>
          <cell r="Y49">
            <v>99502.099999999991</v>
          </cell>
        </row>
        <row r="50">
          <cell r="X50">
            <v>162</v>
          </cell>
          <cell r="Y50">
            <v>553.02</v>
          </cell>
        </row>
        <row r="52">
          <cell r="X52">
            <v>172</v>
          </cell>
          <cell r="Y52">
            <v>2099.6299999999997</v>
          </cell>
        </row>
        <row r="56">
          <cell r="X56">
            <v>722</v>
          </cell>
          <cell r="Y56">
            <v>3214.4100000000003</v>
          </cell>
        </row>
        <row r="57">
          <cell r="X57">
            <v>4504</v>
          </cell>
          <cell r="Y57">
            <v>105461.03000000001</v>
          </cell>
        </row>
        <row r="62">
          <cell r="X62">
            <v>0</v>
          </cell>
          <cell r="Y62">
            <v>0</v>
          </cell>
        </row>
        <row r="74">
          <cell r="X74">
            <v>29</v>
          </cell>
          <cell r="Y74">
            <v>111.30000000000001</v>
          </cell>
        </row>
        <row r="78">
          <cell r="X78">
            <v>441</v>
          </cell>
          <cell r="Y78">
            <v>89363.94</v>
          </cell>
        </row>
        <row r="86">
          <cell r="X86">
            <v>0</v>
          </cell>
          <cell r="Y86">
            <v>0</v>
          </cell>
        </row>
        <row r="95">
          <cell r="X95">
            <v>152</v>
          </cell>
          <cell r="Y95">
            <v>10487</v>
          </cell>
        </row>
        <row r="100">
          <cell r="X100">
            <v>0</v>
          </cell>
          <cell r="Y100">
            <v>0</v>
          </cell>
        </row>
      </sheetData>
      <sheetData sheetId="65">
        <row r="15">
          <cell r="X15">
            <v>44</v>
          </cell>
          <cell r="Y15">
            <v>72.599999999999994</v>
          </cell>
        </row>
        <row r="34">
          <cell r="Y34">
            <v>1797.07</v>
          </cell>
        </row>
        <row r="37">
          <cell r="Y37">
            <v>1114.73</v>
          </cell>
        </row>
        <row r="41">
          <cell r="X41">
            <v>610</v>
          </cell>
          <cell r="Y41">
            <v>25964.76</v>
          </cell>
        </row>
        <row r="43">
          <cell r="X43">
            <v>2332</v>
          </cell>
          <cell r="Y43">
            <v>24025.45</v>
          </cell>
        </row>
        <row r="48">
          <cell r="X48">
            <v>0</v>
          </cell>
          <cell r="Y48">
            <v>0</v>
          </cell>
        </row>
        <row r="49">
          <cell r="X49">
            <v>2764</v>
          </cell>
          <cell r="Y49">
            <v>111449.84</v>
          </cell>
        </row>
        <row r="50">
          <cell r="X50">
            <v>266</v>
          </cell>
          <cell r="Y50">
            <v>908.05</v>
          </cell>
        </row>
        <row r="52">
          <cell r="X52">
            <v>279</v>
          </cell>
          <cell r="Y52">
            <v>3405.8</v>
          </cell>
        </row>
        <row r="56">
          <cell r="X56">
            <v>75</v>
          </cell>
          <cell r="Y56">
            <v>339.41999999999996</v>
          </cell>
        </row>
        <row r="57">
          <cell r="X57">
            <v>1888</v>
          </cell>
          <cell r="Y57">
            <v>119070.80999999998</v>
          </cell>
        </row>
        <row r="62">
          <cell r="X62">
            <v>0</v>
          </cell>
          <cell r="Y62">
            <v>0</v>
          </cell>
        </row>
        <row r="74">
          <cell r="X74">
            <v>5</v>
          </cell>
          <cell r="Y74">
            <v>37.03</v>
          </cell>
        </row>
        <row r="78">
          <cell r="X78">
            <v>433</v>
          </cell>
          <cell r="Y78">
            <v>59275.61</v>
          </cell>
        </row>
        <row r="86">
          <cell r="X86">
            <v>0</v>
          </cell>
          <cell r="Y86">
            <v>0</v>
          </cell>
        </row>
        <row r="95">
          <cell r="X95">
            <v>40</v>
          </cell>
          <cell r="Y95">
            <v>2521</v>
          </cell>
        </row>
        <row r="100">
          <cell r="X100">
            <v>0</v>
          </cell>
          <cell r="Y100">
            <v>0</v>
          </cell>
        </row>
      </sheetData>
      <sheetData sheetId="66">
        <row r="15">
          <cell r="X15">
            <v>593</v>
          </cell>
          <cell r="Y15">
            <v>794.3</v>
          </cell>
        </row>
        <row r="34">
          <cell r="Y34">
            <v>1662.25</v>
          </cell>
        </row>
        <row r="37">
          <cell r="Y37">
            <v>1789.8600000000001</v>
          </cell>
        </row>
        <row r="41">
          <cell r="X41">
            <v>528</v>
          </cell>
          <cell r="Y41">
            <v>25319.83</v>
          </cell>
        </row>
        <row r="43">
          <cell r="X43">
            <v>2410</v>
          </cell>
          <cell r="Y43">
            <v>24694.600000000002</v>
          </cell>
        </row>
        <row r="48">
          <cell r="X48">
            <v>0</v>
          </cell>
          <cell r="Y48">
            <v>0</v>
          </cell>
        </row>
        <row r="49">
          <cell r="X49">
            <v>3043</v>
          </cell>
          <cell r="Y49">
            <v>88526.09</v>
          </cell>
        </row>
        <row r="50">
          <cell r="X50">
            <v>214</v>
          </cell>
          <cell r="Y50">
            <v>730.54</v>
          </cell>
        </row>
        <row r="52">
          <cell r="X52">
            <v>222</v>
          </cell>
          <cell r="Y52">
            <v>2709.99</v>
          </cell>
        </row>
        <row r="56">
          <cell r="X56">
            <v>161</v>
          </cell>
          <cell r="Y56">
            <v>717.2</v>
          </cell>
        </row>
        <row r="57">
          <cell r="X57">
            <v>3081</v>
          </cell>
          <cell r="Y57">
            <v>118138.52</v>
          </cell>
        </row>
        <row r="62">
          <cell r="X62">
            <v>203</v>
          </cell>
          <cell r="Y62">
            <v>509.71999999999997</v>
          </cell>
        </row>
        <row r="74">
          <cell r="X74">
            <v>35</v>
          </cell>
          <cell r="Y74">
            <v>132.30000000000001</v>
          </cell>
        </row>
        <row r="78">
          <cell r="X78">
            <v>515</v>
          </cell>
          <cell r="Y78">
            <v>65910.510000000009</v>
          </cell>
        </row>
        <row r="86">
          <cell r="X86">
            <v>0</v>
          </cell>
          <cell r="Y86">
            <v>0</v>
          </cell>
        </row>
        <row r="95">
          <cell r="X95">
            <v>353</v>
          </cell>
          <cell r="Y95">
            <v>23324</v>
          </cell>
        </row>
        <row r="100">
          <cell r="X100">
            <v>0</v>
          </cell>
          <cell r="Y100">
            <v>0</v>
          </cell>
        </row>
      </sheetData>
      <sheetData sheetId="67">
        <row r="15">
          <cell r="X15">
            <v>380</v>
          </cell>
          <cell r="Y15">
            <v>144.87</v>
          </cell>
        </row>
        <row r="34">
          <cell r="Y34">
            <v>706.6</v>
          </cell>
        </row>
        <row r="37">
          <cell r="Y37">
            <v>1372.23</v>
          </cell>
        </row>
        <row r="41">
          <cell r="X41">
            <v>313</v>
          </cell>
          <cell r="Y41">
            <v>11719.38</v>
          </cell>
        </row>
        <row r="43">
          <cell r="X43">
            <v>474</v>
          </cell>
          <cell r="Y43">
            <v>4686.88</v>
          </cell>
        </row>
        <row r="48">
          <cell r="X48">
            <v>0</v>
          </cell>
          <cell r="Y48">
            <v>0</v>
          </cell>
        </row>
        <row r="49">
          <cell r="X49">
            <v>845</v>
          </cell>
          <cell r="Y49">
            <v>37608.28</v>
          </cell>
        </row>
        <row r="50">
          <cell r="X50">
            <v>263</v>
          </cell>
          <cell r="Y50">
            <v>897.81</v>
          </cell>
        </row>
        <row r="52">
          <cell r="X52">
            <v>267</v>
          </cell>
          <cell r="Y52">
            <v>3259.31</v>
          </cell>
        </row>
        <row r="56">
          <cell r="X56">
            <v>626</v>
          </cell>
          <cell r="Y56">
            <v>2791.04</v>
          </cell>
        </row>
        <row r="57">
          <cell r="X57">
            <v>2345</v>
          </cell>
          <cell r="Y57">
            <v>66508.430000000008</v>
          </cell>
        </row>
        <row r="62">
          <cell r="X62">
            <v>0</v>
          </cell>
          <cell r="Y62">
            <v>0</v>
          </cell>
        </row>
        <row r="74">
          <cell r="X74">
            <v>46</v>
          </cell>
          <cell r="Y74">
            <v>170.82</v>
          </cell>
        </row>
        <row r="78">
          <cell r="X78">
            <v>225</v>
          </cell>
          <cell r="Y78">
            <v>70798.459999999992</v>
          </cell>
        </row>
        <row r="86">
          <cell r="X86">
            <v>0</v>
          </cell>
          <cell r="Y86">
            <v>0</v>
          </cell>
        </row>
        <row r="95">
          <cell r="X95">
            <v>38</v>
          </cell>
          <cell r="Y95">
            <v>2890</v>
          </cell>
        </row>
        <row r="100">
          <cell r="X100">
            <v>0</v>
          </cell>
          <cell r="Y100">
            <v>0</v>
          </cell>
        </row>
      </sheetData>
      <sheetData sheetId="68">
        <row r="15">
          <cell r="X15">
            <v>3766</v>
          </cell>
          <cell r="Y15">
            <v>2753.2300000000005</v>
          </cell>
        </row>
        <row r="34">
          <cell r="Y34">
            <v>610.61</v>
          </cell>
        </row>
        <row r="37">
          <cell r="Y37">
            <v>900.75</v>
          </cell>
        </row>
        <row r="41">
          <cell r="X41">
            <v>1224</v>
          </cell>
          <cell r="Y41">
            <v>18926.61</v>
          </cell>
        </row>
        <row r="43">
          <cell r="X43">
            <v>1437</v>
          </cell>
          <cell r="Y43">
            <v>14259.679999999998</v>
          </cell>
        </row>
        <row r="48">
          <cell r="X48">
            <v>0</v>
          </cell>
          <cell r="Y48">
            <v>0</v>
          </cell>
        </row>
        <row r="49">
          <cell r="X49">
            <v>2224</v>
          </cell>
          <cell r="Y49">
            <v>27610.95</v>
          </cell>
        </row>
        <row r="50">
          <cell r="X50">
            <v>81</v>
          </cell>
          <cell r="Y50">
            <v>276.51</v>
          </cell>
        </row>
        <row r="52">
          <cell r="X52">
            <v>76</v>
          </cell>
          <cell r="Y52">
            <v>893.22</v>
          </cell>
        </row>
        <row r="56">
          <cell r="X56">
            <v>163</v>
          </cell>
          <cell r="Y56">
            <v>700.1099999999999</v>
          </cell>
        </row>
        <row r="57">
          <cell r="X57">
            <v>2183</v>
          </cell>
          <cell r="Y57">
            <v>54294.140000000007</v>
          </cell>
        </row>
        <row r="62">
          <cell r="X62">
            <v>0</v>
          </cell>
          <cell r="Y62">
            <v>0</v>
          </cell>
        </row>
        <row r="74">
          <cell r="X74">
            <v>9</v>
          </cell>
          <cell r="Y74">
            <v>51.040000000000006</v>
          </cell>
        </row>
        <row r="78">
          <cell r="X78">
            <v>204</v>
          </cell>
          <cell r="Y78">
            <v>40206.050000000003</v>
          </cell>
        </row>
        <row r="86">
          <cell r="X86">
            <v>0</v>
          </cell>
          <cell r="Y86">
            <v>0</v>
          </cell>
        </row>
        <row r="95">
          <cell r="X95">
            <v>110</v>
          </cell>
          <cell r="Y95">
            <v>7522</v>
          </cell>
        </row>
        <row r="100">
          <cell r="X100">
            <v>0</v>
          </cell>
          <cell r="Y100">
            <v>0</v>
          </cell>
        </row>
      </sheetData>
      <sheetData sheetId="69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Ак (уменьш подуш)"/>
      <sheetName val="План Стом (уменьш подуш)"/>
      <sheetName val="ТМК (уменьш подуш)"/>
      <sheetName val="План диагн (уменьш подуш)"/>
      <sheetName val="ПЛАН диаг за ед 2026"/>
      <sheetName val="План 2026"/>
      <sheetName val="Прил.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087"/>
      <sheetName val="410092"/>
      <sheetName val="410095"/>
      <sheetName val="410106"/>
      <sheetName val="410112"/>
      <sheetName val="410115"/>
      <sheetName val="410116"/>
      <sheetName val="410117"/>
      <sheetName val="410118"/>
      <sheetName val="410119"/>
      <sheetName val="410120"/>
      <sheetName val="410121"/>
      <sheetName val="41012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84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X15">
            <v>1541208</v>
          </cell>
          <cell r="Y15">
            <v>745633.05000000016</v>
          </cell>
        </row>
        <row r="34">
          <cell r="Y34">
            <v>42781.520000000004</v>
          </cell>
        </row>
        <row r="37">
          <cell r="Y37">
            <v>796250.19000000018</v>
          </cell>
        </row>
        <row r="41">
          <cell r="C41">
            <v>75130</v>
          </cell>
          <cell r="D41">
            <v>1391756.95</v>
          </cell>
          <cell r="F41">
            <v>2900</v>
          </cell>
          <cell r="G41">
            <v>16000</v>
          </cell>
        </row>
        <row r="44">
          <cell r="C44">
            <v>74890</v>
          </cell>
          <cell r="D44">
            <v>710220.81</v>
          </cell>
        </row>
        <row r="45">
          <cell r="C45">
            <v>126640</v>
          </cell>
          <cell r="D45">
            <v>1436444.59</v>
          </cell>
        </row>
        <row r="47">
          <cell r="C47">
            <v>41943</v>
          </cell>
          <cell r="D47">
            <v>294695.71000000002</v>
          </cell>
        </row>
        <row r="48">
          <cell r="C48">
            <v>9451</v>
          </cell>
          <cell r="D48">
            <v>57581.919999999998</v>
          </cell>
          <cell r="F48">
            <v>50</v>
          </cell>
          <cell r="G48">
            <v>120</v>
          </cell>
        </row>
        <row r="49">
          <cell r="C49">
            <v>753668</v>
          </cell>
          <cell r="D49">
            <v>1636745.0199999998</v>
          </cell>
          <cell r="F49">
            <v>16415</v>
          </cell>
          <cell r="G49">
            <v>16000</v>
          </cell>
        </row>
        <row r="50">
          <cell r="C50">
            <v>36446</v>
          </cell>
          <cell r="D50">
            <v>127183.05</v>
          </cell>
          <cell r="F50">
            <v>15</v>
          </cell>
          <cell r="G50">
            <v>20</v>
          </cell>
        </row>
        <row r="52">
          <cell r="C52">
            <v>40033</v>
          </cell>
          <cell r="D52">
            <v>452702.37</v>
          </cell>
          <cell r="F52">
            <v>100</v>
          </cell>
          <cell r="G52">
            <v>250</v>
          </cell>
        </row>
        <row r="56">
          <cell r="C56">
            <v>155441</v>
          </cell>
          <cell r="D56">
            <v>593184.62</v>
          </cell>
          <cell r="F56">
            <v>19000</v>
          </cell>
          <cell r="G56">
            <v>7000</v>
          </cell>
        </row>
        <row r="57">
          <cell r="C57">
            <v>418892</v>
          </cell>
          <cell r="D57">
            <v>3983305.06</v>
          </cell>
          <cell r="F57">
            <v>2233</v>
          </cell>
          <cell r="G57">
            <v>9477.6500000000015</v>
          </cell>
        </row>
        <row r="62">
          <cell r="C62">
            <v>80166</v>
          </cell>
          <cell r="D62">
            <v>610969.34</v>
          </cell>
          <cell r="F62">
            <v>1295</v>
          </cell>
          <cell r="G62">
            <v>26192.480000000003</v>
          </cell>
        </row>
        <row r="74">
          <cell r="C74">
            <v>5198</v>
          </cell>
          <cell r="D74">
            <v>20925.64</v>
          </cell>
        </row>
        <row r="78">
          <cell r="C78">
            <v>54010</v>
          </cell>
          <cell r="D78">
            <v>10945589.210000001</v>
          </cell>
          <cell r="F78">
            <v>2133</v>
          </cell>
          <cell r="G78">
            <v>181691.64999999997</v>
          </cell>
        </row>
        <row r="80">
          <cell r="F80">
            <v>35</v>
          </cell>
          <cell r="G80">
            <v>8708.68</v>
          </cell>
        </row>
        <row r="95">
          <cell r="C95">
            <v>21622</v>
          </cell>
          <cell r="D95">
            <v>2545283.3099999996</v>
          </cell>
          <cell r="F95">
            <v>1001</v>
          </cell>
          <cell r="G95">
            <v>39248.22</v>
          </cell>
        </row>
        <row r="100">
          <cell r="C100">
            <v>1661</v>
          </cell>
          <cell r="D100">
            <v>180321.80000000002</v>
          </cell>
          <cell r="F100">
            <v>5</v>
          </cell>
          <cell r="G100">
            <v>50</v>
          </cell>
        </row>
      </sheetData>
      <sheetData sheetId="8">
        <row r="15">
          <cell r="X15">
            <v>16238</v>
          </cell>
          <cell r="Y15">
            <v>17049.050000000003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13268</v>
          </cell>
          <cell r="Y49">
            <v>61416.1</v>
          </cell>
        </row>
        <row r="50">
          <cell r="X50">
            <v>303</v>
          </cell>
          <cell r="Y50">
            <v>1486.5500000000002</v>
          </cell>
        </row>
        <row r="52">
          <cell r="X52">
            <v>0</v>
          </cell>
          <cell r="Y52">
            <v>0</v>
          </cell>
        </row>
        <row r="56">
          <cell r="X56">
            <v>8360</v>
          </cell>
          <cell r="Y56">
            <v>36570.870000000003</v>
          </cell>
        </row>
        <row r="57">
          <cell r="X57">
            <v>2011</v>
          </cell>
          <cell r="Y57">
            <v>17205.350000000002</v>
          </cell>
        </row>
        <row r="62">
          <cell r="X62">
            <v>8612</v>
          </cell>
          <cell r="Y62">
            <v>62486.869999999988</v>
          </cell>
        </row>
        <row r="74">
          <cell r="X74">
            <v>0</v>
          </cell>
          <cell r="Y74">
            <v>0</v>
          </cell>
        </row>
        <row r="78">
          <cell r="X78">
            <v>12523</v>
          </cell>
          <cell r="Y78">
            <v>3332014.75</v>
          </cell>
        </row>
        <row r="86">
          <cell r="X86">
            <v>0</v>
          </cell>
          <cell r="Y86">
            <v>0</v>
          </cell>
        </row>
        <row r="95">
          <cell r="X95">
            <v>1580</v>
          </cell>
          <cell r="Y95">
            <v>201435</v>
          </cell>
        </row>
        <row r="100">
          <cell r="X100">
            <v>0</v>
          </cell>
          <cell r="Y100">
            <v>0</v>
          </cell>
        </row>
      </sheetData>
      <sheetData sheetId="9">
        <row r="15">
          <cell r="X15">
            <v>10432</v>
          </cell>
          <cell r="Y15">
            <v>9823.76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6006</v>
          </cell>
          <cell r="Y49">
            <v>7487.9400000000005</v>
          </cell>
        </row>
        <row r="50">
          <cell r="X50">
            <v>46</v>
          </cell>
          <cell r="Y50">
            <v>331.8</v>
          </cell>
        </row>
        <row r="52">
          <cell r="X52">
            <v>0</v>
          </cell>
          <cell r="Y52">
            <v>0</v>
          </cell>
        </row>
        <row r="56">
          <cell r="X56">
            <v>4735</v>
          </cell>
          <cell r="Y56">
            <v>20896.630000000005</v>
          </cell>
        </row>
        <row r="57">
          <cell r="X57">
            <v>3802</v>
          </cell>
          <cell r="Y57">
            <v>45091.049999999996</v>
          </cell>
        </row>
        <row r="62">
          <cell r="X62">
            <v>2243</v>
          </cell>
          <cell r="Y62">
            <v>13583.800000000001</v>
          </cell>
        </row>
        <row r="74">
          <cell r="X74">
            <v>0</v>
          </cell>
          <cell r="Y74">
            <v>0</v>
          </cell>
        </row>
        <row r="78">
          <cell r="X78">
            <v>3816</v>
          </cell>
          <cell r="Y78">
            <v>725318.61999999988</v>
          </cell>
        </row>
        <row r="86">
          <cell r="X86">
            <v>6</v>
          </cell>
          <cell r="Y86">
            <v>1976.57</v>
          </cell>
        </row>
        <row r="95">
          <cell r="X95">
            <v>854</v>
          </cell>
          <cell r="Y95">
            <v>80016.25</v>
          </cell>
        </row>
        <row r="100">
          <cell r="X100">
            <v>27</v>
          </cell>
          <cell r="Y100">
            <v>4606.25</v>
          </cell>
        </row>
      </sheetData>
      <sheetData sheetId="10">
        <row r="15">
          <cell r="X15">
            <v>6754</v>
          </cell>
          <cell r="Y15">
            <v>5988.39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4100</v>
          </cell>
          <cell r="Y49">
            <v>3179.3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9503</v>
          </cell>
          <cell r="Y57">
            <v>54390.8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403</v>
          </cell>
          <cell r="Y78">
            <v>120215.26</v>
          </cell>
        </row>
        <row r="86">
          <cell r="X86">
            <v>0</v>
          </cell>
          <cell r="Y86">
            <v>0</v>
          </cell>
        </row>
        <row r="95">
          <cell r="X95">
            <v>570</v>
          </cell>
          <cell r="Y95">
            <v>60055</v>
          </cell>
        </row>
        <row r="100">
          <cell r="X100">
            <v>0</v>
          </cell>
          <cell r="Y100">
            <v>0</v>
          </cell>
        </row>
      </sheetData>
      <sheetData sheetId="11">
        <row r="15">
          <cell r="X15">
            <v>21974</v>
          </cell>
          <cell r="Y15">
            <v>21140.29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13724</v>
          </cell>
          <cell r="Y49">
            <v>19704.89</v>
          </cell>
        </row>
        <row r="50">
          <cell r="X50">
            <v>0</v>
          </cell>
          <cell r="Y50">
            <v>0</v>
          </cell>
        </row>
        <row r="52">
          <cell r="X52">
            <v>3572</v>
          </cell>
          <cell r="Y52">
            <v>25269.22</v>
          </cell>
        </row>
        <row r="56">
          <cell r="X56">
            <v>0</v>
          </cell>
          <cell r="Y56">
            <v>0</v>
          </cell>
        </row>
        <row r="57">
          <cell r="X57">
            <v>7870</v>
          </cell>
          <cell r="Y57">
            <v>79174.78</v>
          </cell>
        </row>
        <row r="62">
          <cell r="X62">
            <v>56301</v>
          </cell>
          <cell r="Y62">
            <v>295323.59000000003</v>
          </cell>
        </row>
        <row r="74">
          <cell r="X74">
            <v>0</v>
          </cell>
          <cell r="Y74">
            <v>0</v>
          </cell>
        </row>
        <row r="78">
          <cell r="X78">
            <v>2583</v>
          </cell>
          <cell r="Y78">
            <v>798710.55999999994</v>
          </cell>
        </row>
        <row r="86">
          <cell r="X86">
            <v>0</v>
          </cell>
          <cell r="Y86">
            <v>0</v>
          </cell>
        </row>
        <row r="95">
          <cell r="X95">
            <v>3094</v>
          </cell>
          <cell r="Y95">
            <v>919814.67</v>
          </cell>
        </row>
        <row r="100">
          <cell r="X100">
            <v>0</v>
          </cell>
          <cell r="Y100">
            <v>0</v>
          </cell>
        </row>
      </sheetData>
      <sheetData sheetId="12">
        <row r="15">
          <cell r="X15">
            <v>21380</v>
          </cell>
          <cell r="Y15">
            <v>4024.1200000000003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816</v>
          </cell>
          <cell r="Y78">
            <v>145419.24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13">
        <row r="15">
          <cell r="X15">
            <v>39884</v>
          </cell>
          <cell r="Y15">
            <v>42778.760000000009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19550</v>
          </cell>
          <cell r="Y49">
            <v>23992.370000000003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250</v>
          </cell>
          <cell r="Y56">
            <v>1136.19</v>
          </cell>
        </row>
        <row r="57">
          <cell r="X57">
            <v>8888</v>
          </cell>
          <cell r="Y57">
            <v>101576.23000000001</v>
          </cell>
        </row>
        <row r="62">
          <cell r="X62">
            <v>2199</v>
          </cell>
          <cell r="Y62">
            <v>3616.24</v>
          </cell>
        </row>
        <row r="74">
          <cell r="X74">
            <v>0</v>
          </cell>
          <cell r="Y74">
            <v>0</v>
          </cell>
        </row>
        <row r="78">
          <cell r="X78">
            <v>3660</v>
          </cell>
          <cell r="Y78">
            <v>690661.42</v>
          </cell>
        </row>
        <row r="86">
          <cell r="X86">
            <v>0</v>
          </cell>
          <cell r="Y86">
            <v>0</v>
          </cell>
        </row>
        <row r="95">
          <cell r="X95">
            <v>943</v>
          </cell>
          <cell r="Y95">
            <v>56923</v>
          </cell>
        </row>
        <row r="100">
          <cell r="X100">
            <v>0</v>
          </cell>
          <cell r="Y100">
            <v>0</v>
          </cell>
        </row>
      </sheetData>
      <sheetData sheetId="14">
        <row r="15">
          <cell r="X15">
            <v>153</v>
          </cell>
          <cell r="Y15">
            <v>295.27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1300</v>
          </cell>
          <cell r="Y56">
            <v>5575.57</v>
          </cell>
        </row>
        <row r="57">
          <cell r="X57">
            <v>0</v>
          </cell>
          <cell r="Y57">
            <v>0</v>
          </cell>
        </row>
        <row r="62">
          <cell r="X62">
            <v>97387</v>
          </cell>
          <cell r="Y62">
            <v>88719.55</v>
          </cell>
        </row>
        <row r="74">
          <cell r="X74">
            <v>0</v>
          </cell>
          <cell r="Y74">
            <v>0</v>
          </cell>
        </row>
        <row r="78">
          <cell r="X78">
            <v>1800</v>
          </cell>
          <cell r="Y78">
            <v>282701.58</v>
          </cell>
        </row>
        <row r="86">
          <cell r="X86">
            <v>0</v>
          </cell>
          <cell r="Y86">
            <v>0</v>
          </cell>
        </row>
        <row r="95">
          <cell r="X95">
            <v>80</v>
          </cell>
          <cell r="Y95">
            <v>5184</v>
          </cell>
        </row>
        <row r="100">
          <cell r="X100">
            <v>0</v>
          </cell>
          <cell r="Y100">
            <v>0</v>
          </cell>
        </row>
      </sheetData>
      <sheetData sheetId="15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598</v>
          </cell>
          <cell r="Y62">
            <v>6021.58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136</v>
          </cell>
          <cell r="Y95">
            <v>7186</v>
          </cell>
        </row>
        <row r="100">
          <cell r="X100">
            <v>0</v>
          </cell>
          <cell r="Y100">
            <v>0</v>
          </cell>
        </row>
      </sheetData>
      <sheetData sheetId="16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44</v>
          </cell>
          <cell r="Y62">
            <v>175.91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1050</v>
          </cell>
          <cell r="Y95">
            <v>118443.45999999999</v>
          </cell>
        </row>
        <row r="100">
          <cell r="X100">
            <v>885</v>
          </cell>
          <cell r="Y100">
            <v>90323.459999999992</v>
          </cell>
        </row>
      </sheetData>
      <sheetData sheetId="17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2354</v>
          </cell>
          <cell r="Y62">
            <v>30122.190000000002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18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204</v>
          </cell>
          <cell r="Y95">
            <v>22370.639999999999</v>
          </cell>
        </row>
        <row r="100">
          <cell r="X100">
            <v>204</v>
          </cell>
          <cell r="Y100">
            <v>22370.639999999999</v>
          </cell>
        </row>
      </sheetData>
      <sheetData sheetId="19">
        <row r="15">
          <cell r="X15">
            <v>548</v>
          </cell>
          <cell r="Y15">
            <v>6005.42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650</v>
          </cell>
          <cell r="Y49">
            <v>880.89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450</v>
          </cell>
          <cell r="Y56">
            <v>1930.01</v>
          </cell>
        </row>
        <row r="57">
          <cell r="X57">
            <v>1000</v>
          </cell>
          <cell r="Y57">
            <v>7344.37</v>
          </cell>
        </row>
        <row r="62">
          <cell r="X62">
            <v>1414142</v>
          </cell>
          <cell r="Y62">
            <v>594216.91000000027</v>
          </cell>
        </row>
        <row r="74">
          <cell r="X74">
            <v>0</v>
          </cell>
          <cell r="Y74">
            <v>0</v>
          </cell>
        </row>
        <row r="78">
          <cell r="X78">
            <v>1248</v>
          </cell>
          <cell r="Y78">
            <v>273025.75</v>
          </cell>
        </row>
        <row r="86">
          <cell r="X86">
            <v>0</v>
          </cell>
          <cell r="Y86">
            <v>0</v>
          </cell>
        </row>
        <row r="95">
          <cell r="X95">
            <v>750</v>
          </cell>
          <cell r="Y95">
            <v>91172</v>
          </cell>
        </row>
        <row r="100">
          <cell r="X100">
            <v>0</v>
          </cell>
          <cell r="Y100">
            <v>0</v>
          </cell>
        </row>
      </sheetData>
      <sheetData sheetId="20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3280</v>
          </cell>
          <cell r="Y62">
            <v>22078.48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1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350</v>
          </cell>
          <cell r="Y49">
            <v>315.95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500</v>
          </cell>
          <cell r="Y95">
            <v>130351</v>
          </cell>
        </row>
        <row r="100">
          <cell r="X100">
            <v>0</v>
          </cell>
          <cell r="Y100">
            <v>0</v>
          </cell>
        </row>
      </sheetData>
      <sheetData sheetId="22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156</v>
          </cell>
          <cell r="Y49">
            <v>140.82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74</v>
          </cell>
          <cell r="Y57">
            <v>320.79000000000002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200</v>
          </cell>
          <cell r="Y95">
            <v>52141</v>
          </cell>
        </row>
        <row r="100">
          <cell r="X100">
            <v>0</v>
          </cell>
          <cell r="Y100">
            <v>0</v>
          </cell>
        </row>
      </sheetData>
      <sheetData sheetId="23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10</v>
          </cell>
          <cell r="Y57">
            <v>927.95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4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50</v>
          </cell>
          <cell r="Y49">
            <v>36.31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12323</v>
          </cell>
          <cell r="Y57">
            <v>116575.58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5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400</v>
          </cell>
          <cell r="Y49">
            <v>290.45999999999998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5500</v>
          </cell>
          <cell r="Y56">
            <v>13165.96</v>
          </cell>
        </row>
        <row r="57">
          <cell r="X57">
            <v>19300</v>
          </cell>
          <cell r="Y57">
            <v>144402.6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6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230</v>
          </cell>
          <cell r="Y49">
            <v>167.02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546</v>
          </cell>
          <cell r="Y56">
            <v>1307.02</v>
          </cell>
        </row>
        <row r="57">
          <cell r="X57">
            <v>18000</v>
          </cell>
          <cell r="Y57">
            <v>179568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7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1000</v>
          </cell>
          <cell r="Y49">
            <v>726.16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220</v>
          </cell>
          <cell r="Y56">
            <v>526.64</v>
          </cell>
        </row>
        <row r="57">
          <cell r="X57">
            <v>17271</v>
          </cell>
          <cell r="Y57">
            <v>200516.31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8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13797</v>
          </cell>
          <cell r="Y41">
            <v>242269.58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2200</v>
          </cell>
          <cell r="Y56">
            <v>8777.2999999999993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29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43934</v>
          </cell>
          <cell r="Y41">
            <v>660006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211</v>
          </cell>
          <cell r="Y56">
            <v>841.82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0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1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2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3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4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40</v>
          </cell>
          <cell r="Y95">
            <v>5579.62</v>
          </cell>
        </row>
        <row r="100">
          <cell r="X100">
            <v>0</v>
          </cell>
          <cell r="Y100">
            <v>0</v>
          </cell>
        </row>
      </sheetData>
      <sheetData sheetId="35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6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7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100</v>
          </cell>
          <cell r="Y62">
            <v>1069.32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8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39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0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1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2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43">
        <row r="15">
          <cell r="X15">
            <v>0</v>
          </cell>
          <cell r="Y15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100">
          <cell r="X100">
            <v>0</v>
          </cell>
          <cell r="Y100">
            <v>0</v>
          </cell>
        </row>
      </sheetData>
      <sheetData sheetId="44">
        <row r="15">
          <cell r="X15">
            <v>22242</v>
          </cell>
          <cell r="Y15">
            <v>14759.929999999998</v>
          </cell>
        </row>
        <row r="34">
          <cell r="Y34">
            <v>932.49</v>
          </cell>
        </row>
        <row r="37">
          <cell r="Y37">
            <v>12446.81</v>
          </cell>
        </row>
        <row r="41">
          <cell r="X41">
            <v>0</v>
          </cell>
          <cell r="Y41">
            <v>0</v>
          </cell>
        </row>
        <row r="43">
          <cell r="X43">
            <v>4941</v>
          </cell>
          <cell r="Y43">
            <v>51763.24</v>
          </cell>
        </row>
        <row r="48">
          <cell r="X48">
            <v>1100</v>
          </cell>
          <cell r="Y48">
            <v>13552.54</v>
          </cell>
        </row>
        <row r="49">
          <cell r="X49">
            <v>24020</v>
          </cell>
          <cell r="Y49">
            <v>32037.390000000003</v>
          </cell>
        </row>
        <row r="50">
          <cell r="X50">
            <v>2747</v>
          </cell>
          <cell r="Y50">
            <v>9377.49</v>
          </cell>
        </row>
        <row r="52">
          <cell r="X52">
            <v>5938</v>
          </cell>
          <cell r="Y52">
            <v>84870.319999999992</v>
          </cell>
        </row>
        <row r="56">
          <cell r="X56">
            <v>1500</v>
          </cell>
          <cell r="Y56">
            <v>6071.29</v>
          </cell>
        </row>
        <row r="57">
          <cell r="X57">
            <v>11371</v>
          </cell>
          <cell r="Y57">
            <v>65023.93</v>
          </cell>
        </row>
        <row r="62">
          <cell r="X62">
            <v>3200</v>
          </cell>
          <cell r="Y62">
            <v>8068.88</v>
          </cell>
        </row>
        <row r="74">
          <cell r="X74">
            <v>391</v>
          </cell>
          <cell r="Y74">
            <v>1505.65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1639</v>
          </cell>
          <cell r="Y95">
            <v>112926</v>
          </cell>
        </row>
        <row r="100">
          <cell r="X100">
            <v>0</v>
          </cell>
          <cell r="Y100">
            <v>0</v>
          </cell>
        </row>
      </sheetData>
      <sheetData sheetId="45">
        <row r="15">
          <cell r="X15">
            <v>50114</v>
          </cell>
          <cell r="Y15">
            <v>42798.61</v>
          </cell>
        </row>
        <row r="34">
          <cell r="Y34">
            <v>955.76</v>
          </cell>
        </row>
        <row r="37">
          <cell r="Y37">
            <v>29773.4</v>
          </cell>
        </row>
        <row r="41">
          <cell r="X41">
            <v>0</v>
          </cell>
          <cell r="Y41">
            <v>0</v>
          </cell>
        </row>
        <row r="43">
          <cell r="X43">
            <v>11129</v>
          </cell>
          <cell r="Y43">
            <v>116634.23999999999</v>
          </cell>
        </row>
        <row r="48">
          <cell r="X48">
            <v>0</v>
          </cell>
          <cell r="Y48">
            <v>0</v>
          </cell>
        </row>
        <row r="49">
          <cell r="X49">
            <v>29108</v>
          </cell>
          <cell r="Y49">
            <v>18483.73</v>
          </cell>
        </row>
        <row r="50">
          <cell r="X50">
            <v>3106</v>
          </cell>
          <cell r="Y50">
            <v>10603.01</v>
          </cell>
        </row>
        <row r="52">
          <cell r="X52">
            <v>2771</v>
          </cell>
          <cell r="Y52">
            <v>30738.91</v>
          </cell>
        </row>
        <row r="56">
          <cell r="X56">
            <v>3995</v>
          </cell>
          <cell r="Y56">
            <v>16676.989999999998</v>
          </cell>
        </row>
        <row r="57">
          <cell r="X57">
            <v>23011</v>
          </cell>
          <cell r="Y57">
            <v>95121.18</v>
          </cell>
        </row>
        <row r="62">
          <cell r="X62">
            <v>2012</v>
          </cell>
          <cell r="Y62">
            <v>7212.79</v>
          </cell>
        </row>
        <row r="74">
          <cell r="X74">
            <v>446</v>
          </cell>
          <cell r="Y74">
            <v>1805.6</v>
          </cell>
        </row>
        <row r="78">
          <cell r="X78">
            <v>3297</v>
          </cell>
          <cell r="Y78">
            <v>443347.17000000004</v>
          </cell>
        </row>
        <row r="86">
          <cell r="X86">
            <v>0</v>
          </cell>
          <cell r="Y86">
            <v>0</v>
          </cell>
        </row>
        <row r="95">
          <cell r="X95">
            <v>373</v>
          </cell>
          <cell r="Y95">
            <v>26206</v>
          </cell>
        </row>
        <row r="100">
          <cell r="X100">
            <v>0</v>
          </cell>
          <cell r="Y100">
            <v>0</v>
          </cell>
        </row>
      </sheetData>
      <sheetData sheetId="46">
        <row r="15">
          <cell r="X15">
            <v>181453</v>
          </cell>
          <cell r="Y15">
            <v>101375.24</v>
          </cell>
        </row>
        <row r="34">
          <cell r="Y34">
            <v>1244.01</v>
          </cell>
        </row>
        <row r="37">
          <cell r="Y37">
            <v>54980.68</v>
          </cell>
        </row>
        <row r="41">
          <cell r="X41">
            <v>0</v>
          </cell>
          <cell r="Y41">
            <v>0</v>
          </cell>
        </row>
        <row r="43">
          <cell r="X43">
            <v>18203</v>
          </cell>
          <cell r="Y43">
            <v>127052.09999999998</v>
          </cell>
        </row>
        <row r="48">
          <cell r="X48">
            <v>0</v>
          </cell>
          <cell r="Y48">
            <v>0</v>
          </cell>
        </row>
        <row r="49">
          <cell r="X49">
            <v>51606</v>
          </cell>
          <cell r="Y49">
            <v>32746.280000000002</v>
          </cell>
        </row>
        <row r="50">
          <cell r="X50">
            <v>3888</v>
          </cell>
          <cell r="Y50">
            <v>13272.54</v>
          </cell>
        </row>
        <row r="52">
          <cell r="X52">
            <v>2419</v>
          </cell>
          <cell r="Y52">
            <v>23856.690000000002</v>
          </cell>
        </row>
        <row r="56">
          <cell r="X56">
            <v>4400</v>
          </cell>
          <cell r="Y56">
            <v>18852.509999999998</v>
          </cell>
        </row>
        <row r="57">
          <cell r="X57">
            <v>17235</v>
          </cell>
          <cell r="Y57">
            <v>179853.35</v>
          </cell>
        </row>
        <row r="62">
          <cell r="X62">
            <v>4674</v>
          </cell>
          <cell r="Y62">
            <v>22649.25</v>
          </cell>
        </row>
        <row r="74">
          <cell r="X74">
            <v>575</v>
          </cell>
          <cell r="Y74">
            <v>2227.98</v>
          </cell>
        </row>
        <row r="78">
          <cell r="X78">
            <v>5810</v>
          </cell>
          <cell r="Y78">
            <v>1006157.92</v>
          </cell>
        </row>
        <row r="86">
          <cell r="X86">
            <v>0</v>
          </cell>
          <cell r="Y86">
            <v>0</v>
          </cell>
        </row>
        <row r="95">
          <cell r="X95">
            <v>246</v>
          </cell>
          <cell r="Y95">
            <v>17607.11</v>
          </cell>
        </row>
        <row r="100">
          <cell r="X100">
            <v>136</v>
          </cell>
          <cell r="Y100">
            <v>12063.109999999999</v>
          </cell>
        </row>
      </sheetData>
      <sheetData sheetId="47">
        <row r="15">
          <cell r="X15">
            <v>145481</v>
          </cell>
          <cell r="Y15">
            <v>44228.610000000008</v>
          </cell>
        </row>
        <row r="34">
          <cell r="Y34">
            <v>1457.51</v>
          </cell>
        </row>
        <row r="37">
          <cell r="Y37">
            <v>70513.73</v>
          </cell>
        </row>
        <row r="41">
          <cell r="X41">
            <v>0</v>
          </cell>
          <cell r="Y41">
            <v>0</v>
          </cell>
        </row>
        <row r="43">
          <cell r="X43">
            <v>26061</v>
          </cell>
          <cell r="Y43">
            <v>117569.20999999999</v>
          </cell>
        </row>
        <row r="48">
          <cell r="X48">
            <v>0</v>
          </cell>
          <cell r="Y48">
            <v>0</v>
          </cell>
        </row>
        <row r="49">
          <cell r="X49">
            <v>29954</v>
          </cell>
          <cell r="Y49">
            <v>10927.000000000004</v>
          </cell>
        </row>
        <row r="50">
          <cell r="X50">
            <v>5986</v>
          </cell>
          <cell r="Y50">
            <v>20734.71</v>
          </cell>
        </row>
        <row r="52">
          <cell r="X52">
            <v>5624</v>
          </cell>
          <cell r="Y52">
            <v>62780.140000000007</v>
          </cell>
        </row>
        <row r="56">
          <cell r="X56">
            <v>22545</v>
          </cell>
          <cell r="Y56">
            <v>106034.01999999999</v>
          </cell>
        </row>
        <row r="57">
          <cell r="X57">
            <v>37989</v>
          </cell>
          <cell r="Y57">
            <v>186473.50999999998</v>
          </cell>
        </row>
        <row r="62">
          <cell r="X62">
            <v>1739</v>
          </cell>
          <cell r="Y62">
            <v>5080.54</v>
          </cell>
        </row>
        <row r="74">
          <cell r="X74">
            <v>751</v>
          </cell>
          <cell r="Y74">
            <v>2922.29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968</v>
          </cell>
          <cell r="Y95">
            <v>60969</v>
          </cell>
        </row>
        <row r="100">
          <cell r="X100">
            <v>0</v>
          </cell>
          <cell r="Y100">
            <v>0</v>
          </cell>
        </row>
      </sheetData>
      <sheetData sheetId="48">
        <row r="15">
          <cell r="X15">
            <v>105513</v>
          </cell>
          <cell r="Y15">
            <v>43706.960000000006</v>
          </cell>
        </row>
        <row r="34">
          <cell r="Y34">
            <v>1081.3499999999999</v>
          </cell>
        </row>
        <row r="37">
          <cell r="Y37">
            <v>85663.739999999991</v>
          </cell>
        </row>
        <row r="41">
          <cell r="X41">
            <v>0</v>
          </cell>
          <cell r="Y41">
            <v>0</v>
          </cell>
        </row>
        <row r="43">
          <cell r="X43">
            <v>31838</v>
          </cell>
          <cell r="Y43">
            <v>139186.41</v>
          </cell>
        </row>
        <row r="48">
          <cell r="X48">
            <v>0</v>
          </cell>
          <cell r="Y48">
            <v>0</v>
          </cell>
        </row>
        <row r="49">
          <cell r="X49">
            <v>42422</v>
          </cell>
          <cell r="Y49">
            <v>24968.079999999998</v>
          </cell>
        </row>
        <row r="50">
          <cell r="X50">
            <v>6634</v>
          </cell>
          <cell r="Y50">
            <v>23301.07</v>
          </cell>
        </row>
        <row r="52">
          <cell r="X52">
            <v>6117</v>
          </cell>
          <cell r="Y52">
            <v>70316.989999999991</v>
          </cell>
        </row>
        <row r="56">
          <cell r="X56">
            <v>10828</v>
          </cell>
          <cell r="Y56">
            <v>46440.21</v>
          </cell>
        </row>
        <row r="57">
          <cell r="X57">
            <v>24217</v>
          </cell>
          <cell r="Y57">
            <v>219643.93</v>
          </cell>
        </row>
        <row r="62">
          <cell r="X62">
            <v>1308</v>
          </cell>
          <cell r="Y62">
            <v>3913.6499999999996</v>
          </cell>
        </row>
        <row r="74">
          <cell r="X74">
            <v>888</v>
          </cell>
          <cell r="Y74">
            <v>3590.04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1273</v>
          </cell>
          <cell r="Y95">
            <v>95626.48</v>
          </cell>
        </row>
        <row r="100">
          <cell r="X100">
            <v>192</v>
          </cell>
          <cell r="Y100">
            <v>23001.48</v>
          </cell>
        </row>
      </sheetData>
      <sheetData sheetId="49">
        <row r="15">
          <cell r="X15">
            <v>181407</v>
          </cell>
          <cell r="Y15">
            <v>120549.98</v>
          </cell>
        </row>
        <row r="34">
          <cell r="Y34">
            <v>7315.3499999999995</v>
          </cell>
        </row>
        <row r="37">
          <cell r="Y37">
            <v>191447.42</v>
          </cell>
        </row>
        <row r="41">
          <cell r="X41">
            <v>0</v>
          </cell>
          <cell r="Y41">
            <v>0</v>
          </cell>
        </row>
        <row r="43">
          <cell r="X43">
            <v>29790</v>
          </cell>
          <cell r="Y43">
            <v>282449.96000000002</v>
          </cell>
        </row>
        <row r="48">
          <cell r="X48">
            <v>0</v>
          </cell>
          <cell r="Y48">
            <v>0</v>
          </cell>
        </row>
        <row r="49">
          <cell r="X49">
            <v>144517</v>
          </cell>
          <cell r="Y49">
            <v>185232.33000000002</v>
          </cell>
        </row>
        <row r="50">
          <cell r="X50">
            <v>51</v>
          </cell>
          <cell r="Y50">
            <v>367.85</v>
          </cell>
        </row>
        <row r="52">
          <cell r="X52">
            <v>70</v>
          </cell>
          <cell r="Y52">
            <v>52.660000000000004</v>
          </cell>
        </row>
        <row r="56">
          <cell r="X56">
            <v>35624</v>
          </cell>
          <cell r="Y56">
            <v>152787.76999999999</v>
          </cell>
        </row>
        <row r="57">
          <cell r="X57">
            <v>49039</v>
          </cell>
          <cell r="Y57">
            <v>639575.1</v>
          </cell>
        </row>
        <row r="62">
          <cell r="X62">
            <v>1638</v>
          </cell>
          <cell r="Y62">
            <v>3938.4700000000003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435</v>
          </cell>
          <cell r="Y95">
            <v>39865.120000000003</v>
          </cell>
        </row>
        <row r="100">
          <cell r="X100">
            <v>138</v>
          </cell>
          <cell r="Y100">
            <v>19966.12</v>
          </cell>
        </row>
      </sheetData>
      <sheetData sheetId="50">
        <row r="15">
          <cell r="X15">
            <v>31609</v>
          </cell>
          <cell r="Y15">
            <v>14352.4</v>
          </cell>
        </row>
        <row r="34">
          <cell r="Y34">
            <v>2163.4699999999998</v>
          </cell>
        </row>
        <row r="37">
          <cell r="Y37">
            <v>14303.77</v>
          </cell>
        </row>
        <row r="41">
          <cell r="X41">
            <v>0</v>
          </cell>
          <cell r="Y41">
            <v>0</v>
          </cell>
        </row>
        <row r="43">
          <cell r="X43">
            <v>6103</v>
          </cell>
          <cell r="Y43">
            <v>57939.73</v>
          </cell>
        </row>
        <row r="48">
          <cell r="X48">
            <v>0</v>
          </cell>
          <cell r="Y48">
            <v>0</v>
          </cell>
        </row>
        <row r="49">
          <cell r="X49">
            <v>42446</v>
          </cell>
          <cell r="Y49">
            <v>86151.08</v>
          </cell>
        </row>
        <row r="50">
          <cell r="X50">
            <v>0</v>
          </cell>
          <cell r="Y50">
            <v>0</v>
          </cell>
        </row>
        <row r="52">
          <cell r="X52">
            <v>40</v>
          </cell>
          <cell r="Y52">
            <v>504.34</v>
          </cell>
        </row>
        <row r="56">
          <cell r="X56">
            <v>10002</v>
          </cell>
          <cell r="Y56">
            <v>42897.58</v>
          </cell>
        </row>
        <row r="57">
          <cell r="X57">
            <v>11228</v>
          </cell>
          <cell r="Y57">
            <v>153709.54000000004</v>
          </cell>
        </row>
        <row r="62">
          <cell r="X62">
            <v>1014</v>
          </cell>
          <cell r="Y62">
            <v>3355.55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216</v>
          </cell>
          <cell r="Y95">
            <v>17740.740000000002</v>
          </cell>
        </row>
        <row r="100">
          <cell r="X100">
            <v>74</v>
          </cell>
          <cell r="Y100">
            <v>7940.74</v>
          </cell>
        </row>
      </sheetData>
      <sheetData sheetId="51">
        <row r="15">
          <cell r="X15">
            <v>375421</v>
          </cell>
          <cell r="Y15">
            <v>133657.85999999999</v>
          </cell>
        </row>
        <row r="34">
          <cell r="Y34">
            <v>7990.1399999999994</v>
          </cell>
        </row>
        <row r="37">
          <cell r="Y37">
            <v>210115.07</v>
          </cell>
        </row>
        <row r="41">
          <cell r="X41">
            <v>0</v>
          </cell>
          <cell r="Y41">
            <v>0</v>
          </cell>
        </row>
        <row r="43">
          <cell r="X43">
            <v>46647</v>
          </cell>
          <cell r="Y43">
            <v>270499.62</v>
          </cell>
        </row>
        <row r="48">
          <cell r="X48">
            <v>8301</v>
          </cell>
          <cell r="Y48">
            <v>47059.820000000007</v>
          </cell>
        </row>
        <row r="49">
          <cell r="X49">
            <v>111438</v>
          </cell>
          <cell r="Y49">
            <v>263456.26999999996</v>
          </cell>
        </row>
        <row r="50">
          <cell r="X50">
            <v>5423</v>
          </cell>
          <cell r="Y50">
            <v>19264.78</v>
          </cell>
        </row>
        <row r="52">
          <cell r="X52">
            <v>5720</v>
          </cell>
          <cell r="Y52">
            <v>66815.540000000008</v>
          </cell>
        </row>
        <row r="56">
          <cell r="X56">
            <v>8971</v>
          </cell>
          <cell r="Y56">
            <v>42465.439999999995</v>
          </cell>
        </row>
        <row r="57">
          <cell r="X57">
            <v>53064</v>
          </cell>
          <cell r="Y57">
            <v>702907.75999999978</v>
          </cell>
        </row>
        <row r="62">
          <cell r="X62">
            <v>5215</v>
          </cell>
          <cell r="Y62">
            <v>22524.85</v>
          </cell>
        </row>
        <row r="74">
          <cell r="X74">
            <v>879</v>
          </cell>
          <cell r="Y74">
            <v>3673.06</v>
          </cell>
        </row>
        <row r="78">
          <cell r="X78">
            <v>5532</v>
          </cell>
          <cell r="Y78">
            <v>1091636.2</v>
          </cell>
        </row>
        <row r="86">
          <cell r="X86">
            <v>0</v>
          </cell>
          <cell r="Y86">
            <v>0</v>
          </cell>
        </row>
        <row r="95">
          <cell r="X95">
            <v>873</v>
          </cell>
          <cell r="Y95">
            <v>61844</v>
          </cell>
        </row>
        <row r="100">
          <cell r="X100">
            <v>0</v>
          </cell>
          <cell r="Y100">
            <v>0</v>
          </cell>
        </row>
      </sheetData>
      <sheetData sheetId="52">
        <row r="15">
          <cell r="X15">
            <v>175425</v>
          </cell>
          <cell r="Y15">
            <v>39567.170000000006</v>
          </cell>
        </row>
        <row r="34">
          <cell r="Y34">
            <v>1656.12</v>
          </cell>
        </row>
        <row r="37">
          <cell r="Y37">
            <v>14606.310000000001</v>
          </cell>
        </row>
        <row r="41">
          <cell r="X41">
            <v>1950</v>
          </cell>
          <cell r="Y41">
            <v>54848.39</v>
          </cell>
        </row>
        <row r="43">
          <cell r="X43">
            <v>5757</v>
          </cell>
          <cell r="Y43">
            <v>58078.76</v>
          </cell>
        </row>
        <row r="48">
          <cell r="X48">
            <v>0</v>
          </cell>
          <cell r="Y48">
            <v>0</v>
          </cell>
        </row>
        <row r="49">
          <cell r="X49">
            <v>27840</v>
          </cell>
          <cell r="Y49">
            <v>50161.230000000018</v>
          </cell>
        </row>
        <row r="50">
          <cell r="X50">
            <v>928</v>
          </cell>
          <cell r="Y50">
            <v>3167.93</v>
          </cell>
        </row>
        <row r="52">
          <cell r="X52">
            <v>1057</v>
          </cell>
          <cell r="Y52">
            <v>11145.54</v>
          </cell>
        </row>
        <row r="56">
          <cell r="X56">
            <v>694</v>
          </cell>
          <cell r="Y56">
            <v>2768.84</v>
          </cell>
        </row>
        <row r="57">
          <cell r="X57">
            <v>12901</v>
          </cell>
          <cell r="Y57">
            <v>148365.16999999998</v>
          </cell>
        </row>
        <row r="62">
          <cell r="X62">
            <v>0</v>
          </cell>
          <cell r="Y62">
            <v>0</v>
          </cell>
        </row>
        <row r="74">
          <cell r="X74">
            <v>173</v>
          </cell>
          <cell r="Y74">
            <v>722.86</v>
          </cell>
        </row>
        <row r="78">
          <cell r="X78">
            <v>1100</v>
          </cell>
          <cell r="Y78">
            <v>167175.85</v>
          </cell>
        </row>
        <row r="86">
          <cell r="X86">
            <v>0</v>
          </cell>
          <cell r="Y86">
            <v>0</v>
          </cell>
        </row>
        <row r="95">
          <cell r="X95">
            <v>1055</v>
          </cell>
          <cell r="Y95">
            <v>72458</v>
          </cell>
        </row>
        <row r="100">
          <cell r="X100">
            <v>0</v>
          </cell>
          <cell r="Y100">
            <v>0</v>
          </cell>
        </row>
      </sheetData>
      <sheetData sheetId="53">
        <row r="15">
          <cell r="X15">
            <v>2275</v>
          </cell>
          <cell r="Y15">
            <v>1845.6299999999999</v>
          </cell>
        </row>
        <row r="34">
          <cell r="Y34">
            <v>999.59</v>
          </cell>
        </row>
        <row r="37">
          <cell r="Y37">
            <v>2962.8599999999997</v>
          </cell>
        </row>
        <row r="41">
          <cell r="X41">
            <v>2130</v>
          </cell>
          <cell r="Y41">
            <v>32692.1</v>
          </cell>
        </row>
        <row r="43">
          <cell r="X43">
            <v>2772</v>
          </cell>
          <cell r="Y43">
            <v>27755.149999999998</v>
          </cell>
        </row>
        <row r="48">
          <cell r="X48">
            <v>0</v>
          </cell>
          <cell r="Y48">
            <v>0</v>
          </cell>
        </row>
        <row r="49">
          <cell r="X49">
            <v>6138</v>
          </cell>
          <cell r="Y49">
            <v>44165.649999999994</v>
          </cell>
        </row>
        <row r="50">
          <cell r="X50">
            <v>332</v>
          </cell>
          <cell r="Y50">
            <v>1133.3499999999999</v>
          </cell>
        </row>
        <row r="52">
          <cell r="X52">
            <v>363</v>
          </cell>
          <cell r="Y52">
            <v>4065.11</v>
          </cell>
        </row>
        <row r="56">
          <cell r="X56">
            <v>515</v>
          </cell>
          <cell r="Y56">
            <v>2198.31</v>
          </cell>
        </row>
        <row r="57">
          <cell r="X57">
            <v>3292</v>
          </cell>
          <cell r="Y57">
            <v>77544.890000000029</v>
          </cell>
        </row>
        <row r="62">
          <cell r="X62">
            <v>0</v>
          </cell>
          <cell r="Y62">
            <v>0</v>
          </cell>
        </row>
        <row r="74">
          <cell r="X74">
            <v>61</v>
          </cell>
          <cell r="Y74">
            <v>262.38</v>
          </cell>
        </row>
        <row r="78">
          <cell r="X78">
            <v>363</v>
          </cell>
          <cell r="Y78">
            <v>57462.21</v>
          </cell>
        </row>
        <row r="86">
          <cell r="X86">
            <v>0</v>
          </cell>
          <cell r="Y86">
            <v>0</v>
          </cell>
        </row>
        <row r="95">
          <cell r="X95">
            <v>141</v>
          </cell>
          <cell r="Y95">
            <v>9928</v>
          </cell>
        </row>
        <row r="100">
          <cell r="X100">
            <v>0</v>
          </cell>
          <cell r="Y100">
            <v>0</v>
          </cell>
        </row>
      </sheetData>
      <sheetData sheetId="54">
        <row r="15">
          <cell r="X15">
            <v>2416</v>
          </cell>
          <cell r="Y15">
            <v>1226.3100000000002</v>
          </cell>
        </row>
        <row r="34">
          <cell r="Y34">
            <v>825.93000000000006</v>
          </cell>
        </row>
        <row r="37">
          <cell r="Y37">
            <v>2028.24</v>
          </cell>
        </row>
        <row r="41">
          <cell r="X41">
            <v>360</v>
          </cell>
          <cell r="Y41">
            <v>26597.15</v>
          </cell>
        </row>
        <row r="43">
          <cell r="X43">
            <v>2379</v>
          </cell>
          <cell r="Y43">
            <v>23816.140000000003</v>
          </cell>
        </row>
        <row r="48">
          <cell r="X48">
            <v>0</v>
          </cell>
          <cell r="Y48">
            <v>0</v>
          </cell>
        </row>
        <row r="49">
          <cell r="X49">
            <v>3622</v>
          </cell>
          <cell r="Y49">
            <v>37787.85</v>
          </cell>
        </row>
        <row r="50">
          <cell r="X50">
            <v>285</v>
          </cell>
          <cell r="Y50">
            <v>972.91</v>
          </cell>
        </row>
        <row r="52">
          <cell r="X52">
            <v>292</v>
          </cell>
          <cell r="Y52">
            <v>3431.84</v>
          </cell>
        </row>
        <row r="56">
          <cell r="X56">
            <v>44</v>
          </cell>
          <cell r="Y56">
            <v>188.71</v>
          </cell>
        </row>
        <row r="57">
          <cell r="X57">
            <v>1766</v>
          </cell>
          <cell r="Y57">
            <v>59606.48</v>
          </cell>
        </row>
        <row r="62">
          <cell r="X62">
            <v>0</v>
          </cell>
          <cell r="Y62">
            <v>0</v>
          </cell>
        </row>
        <row r="74">
          <cell r="X74">
            <v>55</v>
          </cell>
          <cell r="Y74">
            <v>221.85999999999999</v>
          </cell>
        </row>
        <row r="78">
          <cell r="X78">
            <v>390</v>
          </cell>
          <cell r="Y78">
            <v>59912.98</v>
          </cell>
        </row>
        <row r="86">
          <cell r="X86">
            <v>0</v>
          </cell>
          <cell r="Y86">
            <v>0</v>
          </cell>
        </row>
        <row r="95">
          <cell r="X95">
            <v>236</v>
          </cell>
          <cell r="Y95">
            <v>16455</v>
          </cell>
        </row>
        <row r="100">
          <cell r="X100">
            <v>0</v>
          </cell>
          <cell r="Y100">
            <v>0</v>
          </cell>
        </row>
      </sheetData>
      <sheetData sheetId="55">
        <row r="15">
          <cell r="X15">
            <v>9522</v>
          </cell>
          <cell r="Y15">
            <v>10072.91</v>
          </cell>
        </row>
        <row r="34">
          <cell r="Y34">
            <v>578.04</v>
          </cell>
        </row>
        <row r="37">
          <cell r="Y37">
            <v>4761.08</v>
          </cell>
        </row>
        <row r="41">
          <cell r="X41">
            <v>737</v>
          </cell>
          <cell r="Y41">
            <v>34717.97</v>
          </cell>
        </row>
        <row r="43">
          <cell r="X43">
            <v>3337</v>
          </cell>
          <cell r="Y43">
            <v>33758.350000000006</v>
          </cell>
        </row>
        <row r="48">
          <cell r="X48">
            <v>0</v>
          </cell>
          <cell r="Y48">
            <v>0</v>
          </cell>
        </row>
        <row r="49">
          <cell r="X49">
            <v>11132</v>
          </cell>
          <cell r="Y49">
            <v>14685.899999999998</v>
          </cell>
        </row>
        <row r="50">
          <cell r="X50">
            <v>491</v>
          </cell>
          <cell r="Y50">
            <v>1676.14</v>
          </cell>
        </row>
        <row r="52">
          <cell r="X52">
            <v>536</v>
          </cell>
          <cell r="Y52">
            <v>6299.54</v>
          </cell>
        </row>
        <row r="56">
          <cell r="X56">
            <v>340</v>
          </cell>
          <cell r="Y56">
            <v>1437.3799999999999</v>
          </cell>
        </row>
        <row r="57">
          <cell r="X57">
            <v>5442</v>
          </cell>
          <cell r="Y57">
            <v>51306.090000000004</v>
          </cell>
        </row>
        <row r="62">
          <cell r="X62">
            <v>0</v>
          </cell>
          <cell r="Y62">
            <v>0</v>
          </cell>
        </row>
        <row r="74">
          <cell r="X74">
            <v>89</v>
          </cell>
          <cell r="Y74">
            <v>370.18</v>
          </cell>
        </row>
        <row r="78">
          <cell r="X78">
            <v>601</v>
          </cell>
          <cell r="Y78">
            <v>80671.88</v>
          </cell>
        </row>
        <row r="86">
          <cell r="X86">
            <v>0</v>
          </cell>
          <cell r="Y86">
            <v>0</v>
          </cell>
        </row>
        <row r="95">
          <cell r="X95">
            <v>277</v>
          </cell>
          <cell r="Y95">
            <v>19165</v>
          </cell>
        </row>
        <row r="100">
          <cell r="X100">
            <v>0</v>
          </cell>
          <cell r="Y100">
            <v>0</v>
          </cell>
        </row>
      </sheetData>
      <sheetData sheetId="56">
        <row r="15">
          <cell r="X15">
            <v>284</v>
          </cell>
          <cell r="Y15">
            <v>225.03</v>
          </cell>
        </row>
        <row r="34">
          <cell r="Y34">
            <v>597.02</v>
          </cell>
        </row>
        <row r="37">
          <cell r="Y37">
            <v>521.49</v>
          </cell>
        </row>
        <row r="41">
          <cell r="X41">
            <v>482</v>
          </cell>
          <cell r="Y41">
            <v>18345.060000000001</v>
          </cell>
        </row>
        <row r="43">
          <cell r="X43">
            <v>1614</v>
          </cell>
          <cell r="Y43">
            <v>16188.68</v>
          </cell>
        </row>
        <row r="48">
          <cell r="X48">
            <v>0</v>
          </cell>
          <cell r="Y48">
            <v>0</v>
          </cell>
        </row>
        <row r="49">
          <cell r="X49">
            <v>4242</v>
          </cell>
          <cell r="Y49">
            <v>24311.46</v>
          </cell>
        </row>
        <row r="50">
          <cell r="X50">
            <v>152</v>
          </cell>
          <cell r="Y50">
            <v>518.89</v>
          </cell>
        </row>
        <row r="52">
          <cell r="X52">
            <v>140</v>
          </cell>
          <cell r="Y52">
            <v>1645.4</v>
          </cell>
        </row>
        <row r="56">
          <cell r="X56">
            <v>12</v>
          </cell>
          <cell r="Y56">
            <v>51.47</v>
          </cell>
        </row>
        <row r="57">
          <cell r="X57">
            <v>2501</v>
          </cell>
          <cell r="Y57">
            <v>47452.070000000007</v>
          </cell>
        </row>
        <row r="62">
          <cell r="X62">
            <v>0</v>
          </cell>
          <cell r="Y62">
            <v>0</v>
          </cell>
        </row>
        <row r="74">
          <cell r="X74">
            <v>16</v>
          </cell>
          <cell r="Y74">
            <v>75.550000000000011</v>
          </cell>
        </row>
        <row r="78">
          <cell r="X78">
            <v>316</v>
          </cell>
          <cell r="Y78">
            <v>41837.75</v>
          </cell>
        </row>
        <row r="86">
          <cell r="X86">
            <v>0</v>
          </cell>
          <cell r="Y86">
            <v>0</v>
          </cell>
        </row>
        <row r="95">
          <cell r="X95">
            <v>175</v>
          </cell>
          <cell r="Y95">
            <v>12476</v>
          </cell>
        </row>
        <row r="100">
          <cell r="X100">
            <v>0</v>
          </cell>
          <cell r="Y100">
            <v>0</v>
          </cell>
        </row>
      </sheetData>
      <sheetData sheetId="57">
        <row r="15">
          <cell r="X15">
            <v>29102</v>
          </cell>
          <cell r="Y15">
            <v>28049.37</v>
          </cell>
        </row>
        <row r="34">
          <cell r="Y34">
            <v>2451.39</v>
          </cell>
        </row>
        <row r="37">
          <cell r="Y37">
            <v>7387.16</v>
          </cell>
        </row>
        <row r="41">
          <cell r="X41">
            <v>3038</v>
          </cell>
          <cell r="Y41">
            <v>154845.58000000002</v>
          </cell>
        </row>
        <row r="43">
          <cell r="X43">
            <v>15726</v>
          </cell>
          <cell r="Y43">
            <v>128896.18</v>
          </cell>
        </row>
        <row r="48">
          <cell r="X48">
            <v>0</v>
          </cell>
          <cell r="Y48">
            <v>0</v>
          </cell>
        </row>
        <row r="49">
          <cell r="X49">
            <v>42898</v>
          </cell>
          <cell r="Y49">
            <v>53746.600000000006</v>
          </cell>
        </row>
        <row r="50">
          <cell r="X50">
            <v>1870</v>
          </cell>
          <cell r="Y50">
            <v>6653.96</v>
          </cell>
        </row>
        <row r="52">
          <cell r="X52">
            <v>1777</v>
          </cell>
          <cell r="Y52">
            <v>19152.84</v>
          </cell>
        </row>
        <row r="56">
          <cell r="X56">
            <v>2281</v>
          </cell>
          <cell r="Y56">
            <v>9406.5999999999985</v>
          </cell>
        </row>
        <row r="57">
          <cell r="X57">
            <v>25685</v>
          </cell>
          <cell r="Y57">
            <v>254726.73999999996</v>
          </cell>
        </row>
        <row r="62">
          <cell r="X62">
            <v>833</v>
          </cell>
          <cell r="Y62">
            <v>2652.36</v>
          </cell>
        </row>
        <row r="74">
          <cell r="X74">
            <v>283</v>
          </cell>
          <cell r="Y74">
            <v>1176.33</v>
          </cell>
        </row>
        <row r="78">
          <cell r="X78">
            <v>1581</v>
          </cell>
          <cell r="Y78">
            <v>294949.65999999997</v>
          </cell>
        </row>
        <row r="86">
          <cell r="X86">
            <v>0</v>
          </cell>
          <cell r="Y86">
            <v>0</v>
          </cell>
        </row>
        <row r="95">
          <cell r="X95">
            <v>485</v>
          </cell>
          <cell r="Y95">
            <v>34872</v>
          </cell>
        </row>
        <row r="100">
          <cell r="X100">
            <v>0</v>
          </cell>
          <cell r="Y100">
            <v>0</v>
          </cell>
        </row>
      </sheetData>
      <sheetData sheetId="58">
        <row r="15">
          <cell r="X15">
            <v>3821</v>
          </cell>
          <cell r="Y15">
            <v>2516.5299999999997</v>
          </cell>
        </row>
        <row r="34">
          <cell r="Y34">
            <v>447.28000000000003</v>
          </cell>
        </row>
        <row r="37">
          <cell r="Y37">
            <v>7707.04</v>
          </cell>
        </row>
        <row r="41">
          <cell r="X41">
            <v>0</v>
          </cell>
          <cell r="Y41">
            <v>0</v>
          </cell>
        </row>
        <row r="43">
          <cell r="X43">
            <v>2655</v>
          </cell>
          <cell r="Y43">
            <v>27173.149999999998</v>
          </cell>
        </row>
        <row r="48">
          <cell r="X48">
            <v>0</v>
          </cell>
          <cell r="Y48">
            <v>0</v>
          </cell>
        </row>
        <row r="49">
          <cell r="X49">
            <v>5975</v>
          </cell>
          <cell r="Y49">
            <v>10785.21</v>
          </cell>
        </row>
        <row r="50">
          <cell r="X50">
            <v>603</v>
          </cell>
          <cell r="Y50">
            <v>2058.4699999999998</v>
          </cell>
        </row>
        <row r="52">
          <cell r="X52">
            <v>371</v>
          </cell>
          <cell r="Y52">
            <v>4350.96</v>
          </cell>
        </row>
        <row r="56">
          <cell r="X56">
            <v>305</v>
          </cell>
          <cell r="Y56">
            <v>1308.1099999999999</v>
          </cell>
        </row>
        <row r="57">
          <cell r="X57">
            <v>3900</v>
          </cell>
          <cell r="Y57">
            <v>37617.560000000005</v>
          </cell>
        </row>
        <row r="62">
          <cell r="X62">
            <v>289</v>
          </cell>
          <cell r="Y62">
            <v>975.47</v>
          </cell>
        </row>
        <row r="74">
          <cell r="X74">
            <v>85</v>
          </cell>
          <cell r="Y74">
            <v>346.41</v>
          </cell>
        </row>
        <row r="78">
          <cell r="X78">
            <v>535</v>
          </cell>
          <cell r="Y78">
            <v>91279.71</v>
          </cell>
        </row>
        <row r="86">
          <cell r="X86">
            <v>45</v>
          </cell>
          <cell r="Y86">
            <v>22827.52</v>
          </cell>
        </row>
        <row r="95">
          <cell r="X95">
            <v>518</v>
          </cell>
          <cell r="Y95">
            <v>37676</v>
          </cell>
        </row>
        <row r="100">
          <cell r="X100">
            <v>0</v>
          </cell>
          <cell r="Y100">
            <v>0</v>
          </cell>
        </row>
      </sheetData>
      <sheetData sheetId="59">
        <row r="15">
          <cell r="X15">
            <v>1501</v>
          </cell>
          <cell r="Y15">
            <v>951.71</v>
          </cell>
        </row>
        <row r="34">
          <cell r="Y34">
            <v>225.4</v>
          </cell>
        </row>
        <row r="37">
          <cell r="Y37">
            <v>4896.2699999999995</v>
          </cell>
        </row>
        <row r="41">
          <cell r="X41">
            <v>0</v>
          </cell>
          <cell r="Y41">
            <v>0</v>
          </cell>
        </row>
        <row r="43">
          <cell r="X43">
            <v>1443</v>
          </cell>
          <cell r="Y43">
            <v>17998.850000000002</v>
          </cell>
        </row>
        <row r="48">
          <cell r="X48">
            <v>0</v>
          </cell>
          <cell r="Y48">
            <v>0</v>
          </cell>
        </row>
        <row r="49">
          <cell r="X49">
            <v>1012</v>
          </cell>
          <cell r="Y49">
            <v>13625.410000000002</v>
          </cell>
        </row>
        <row r="50">
          <cell r="X50">
            <v>188</v>
          </cell>
          <cell r="Y50">
            <v>641.78</v>
          </cell>
        </row>
        <row r="52">
          <cell r="X52">
            <v>160</v>
          </cell>
          <cell r="Y52">
            <v>1880.46</v>
          </cell>
        </row>
        <row r="56">
          <cell r="X56">
            <v>0</v>
          </cell>
          <cell r="Y56">
            <v>0</v>
          </cell>
        </row>
        <row r="57">
          <cell r="X57">
            <v>1031</v>
          </cell>
          <cell r="Y57">
            <v>21067.699999999993</v>
          </cell>
        </row>
        <row r="62">
          <cell r="X62">
            <v>143</v>
          </cell>
          <cell r="Y62">
            <v>587.48</v>
          </cell>
        </row>
        <row r="74">
          <cell r="X74">
            <v>23</v>
          </cell>
          <cell r="Y74">
            <v>90.29</v>
          </cell>
        </row>
        <row r="78">
          <cell r="X78">
            <v>10</v>
          </cell>
          <cell r="Y78">
            <v>1054.46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60">
        <row r="15">
          <cell r="X15">
            <v>83175</v>
          </cell>
          <cell r="Y15">
            <v>21648.16</v>
          </cell>
        </row>
        <row r="34">
          <cell r="Y34">
            <v>432.5</v>
          </cell>
        </row>
        <row r="37">
          <cell r="Y37">
            <v>15538.07</v>
          </cell>
        </row>
        <row r="41">
          <cell r="X41">
            <v>0</v>
          </cell>
          <cell r="Y41">
            <v>0</v>
          </cell>
        </row>
        <row r="43">
          <cell r="X43">
            <v>8319</v>
          </cell>
          <cell r="Y43">
            <v>85097.14</v>
          </cell>
        </row>
        <row r="48">
          <cell r="X48">
            <v>0</v>
          </cell>
          <cell r="Y48">
            <v>0</v>
          </cell>
        </row>
        <row r="49">
          <cell r="X49">
            <v>13697</v>
          </cell>
          <cell r="Y49">
            <v>5004.8700000000008</v>
          </cell>
        </row>
        <row r="50">
          <cell r="X50">
            <v>1730</v>
          </cell>
          <cell r="Y50">
            <v>5905.73</v>
          </cell>
        </row>
        <row r="52">
          <cell r="X52">
            <v>1262</v>
          </cell>
          <cell r="Y52">
            <v>14771.32</v>
          </cell>
        </row>
        <row r="56">
          <cell r="X56">
            <v>2073</v>
          </cell>
          <cell r="Y56">
            <v>8890.89</v>
          </cell>
        </row>
        <row r="57">
          <cell r="X57">
            <v>10368</v>
          </cell>
          <cell r="Y57">
            <v>48069.97</v>
          </cell>
        </row>
        <row r="62">
          <cell r="X62">
            <v>1100</v>
          </cell>
          <cell r="Y62">
            <v>3419.31</v>
          </cell>
        </row>
        <row r="74">
          <cell r="X74">
            <v>240</v>
          </cell>
          <cell r="Y74">
            <v>957.44999999999993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596</v>
          </cell>
          <cell r="Y95">
            <v>43141</v>
          </cell>
        </row>
        <row r="100">
          <cell r="X100">
            <v>0</v>
          </cell>
          <cell r="Y100">
            <v>0</v>
          </cell>
        </row>
      </sheetData>
      <sheetData sheetId="61">
        <row r="15">
          <cell r="X15">
            <v>10784</v>
          </cell>
          <cell r="Y15">
            <v>9212.73</v>
          </cell>
        </row>
        <row r="34">
          <cell r="Y34">
            <v>2093.8599999999997</v>
          </cell>
        </row>
        <row r="37">
          <cell r="Y37">
            <v>994.52</v>
          </cell>
        </row>
        <row r="41">
          <cell r="X41">
            <v>1347</v>
          </cell>
          <cell r="Y41">
            <v>24826.11</v>
          </cell>
        </row>
        <row r="43">
          <cell r="X43">
            <v>2399</v>
          </cell>
          <cell r="Y43">
            <v>24974.35</v>
          </cell>
        </row>
        <row r="48">
          <cell r="X48">
            <v>0</v>
          </cell>
          <cell r="Y48">
            <v>0</v>
          </cell>
        </row>
        <row r="49">
          <cell r="X49">
            <v>12040</v>
          </cell>
          <cell r="Y49">
            <v>92994.32</v>
          </cell>
        </row>
        <row r="50">
          <cell r="X50">
            <v>409</v>
          </cell>
          <cell r="Y50">
            <v>1396.21</v>
          </cell>
        </row>
        <row r="52">
          <cell r="X52">
            <v>456</v>
          </cell>
          <cell r="Y52">
            <v>5566.46</v>
          </cell>
        </row>
        <row r="56">
          <cell r="X56">
            <v>500</v>
          </cell>
          <cell r="Y56">
            <v>2227.34</v>
          </cell>
        </row>
        <row r="57">
          <cell r="X57">
            <v>6518</v>
          </cell>
          <cell r="Y57">
            <v>140184.79999999999</v>
          </cell>
        </row>
        <row r="62">
          <cell r="X62">
            <v>0</v>
          </cell>
          <cell r="Y62">
            <v>0</v>
          </cell>
        </row>
        <row r="74">
          <cell r="X74">
            <v>77</v>
          </cell>
          <cell r="Y74">
            <v>308.64</v>
          </cell>
        </row>
        <row r="78">
          <cell r="X78">
            <v>914</v>
          </cell>
          <cell r="Y78">
            <v>114307.01000000001</v>
          </cell>
        </row>
        <row r="86">
          <cell r="X86">
            <v>0</v>
          </cell>
          <cell r="Y86">
            <v>0</v>
          </cell>
        </row>
        <row r="95">
          <cell r="X95">
            <v>225</v>
          </cell>
          <cell r="Y95">
            <v>14975</v>
          </cell>
        </row>
        <row r="100">
          <cell r="X100">
            <v>0</v>
          </cell>
          <cell r="Y100">
            <v>0</v>
          </cell>
        </row>
      </sheetData>
      <sheetData sheetId="62">
        <row r="15">
          <cell r="X15">
            <v>4257</v>
          </cell>
          <cell r="Y15">
            <v>2217.9700000000003</v>
          </cell>
        </row>
        <row r="34">
          <cell r="Y34">
            <v>1709.43</v>
          </cell>
        </row>
        <row r="37">
          <cell r="Y37">
            <v>53529.880000000005</v>
          </cell>
        </row>
        <row r="41">
          <cell r="X41">
            <v>542</v>
          </cell>
          <cell r="Y41">
            <v>15880.96</v>
          </cell>
        </row>
        <row r="43">
          <cell r="X43">
            <v>1267</v>
          </cell>
          <cell r="Y43">
            <v>12666.41</v>
          </cell>
        </row>
        <row r="48">
          <cell r="X48">
            <v>0</v>
          </cell>
          <cell r="Y48">
            <v>0</v>
          </cell>
        </row>
        <row r="49">
          <cell r="X49">
            <v>2462</v>
          </cell>
          <cell r="Y49">
            <v>59942.719999999994</v>
          </cell>
        </row>
        <row r="50">
          <cell r="X50">
            <v>230</v>
          </cell>
          <cell r="Y50">
            <v>785.16</v>
          </cell>
        </row>
        <row r="52">
          <cell r="X52">
            <v>188</v>
          </cell>
          <cell r="Y52">
            <v>2013.04</v>
          </cell>
        </row>
        <row r="56">
          <cell r="X56">
            <v>365</v>
          </cell>
          <cell r="Y56">
            <v>1565.45</v>
          </cell>
        </row>
        <row r="57">
          <cell r="X57">
            <v>1419</v>
          </cell>
          <cell r="Y57">
            <v>134751.97</v>
          </cell>
        </row>
        <row r="62">
          <cell r="X62">
            <v>0</v>
          </cell>
          <cell r="Y62">
            <v>0</v>
          </cell>
        </row>
        <row r="74">
          <cell r="X74">
            <v>37</v>
          </cell>
          <cell r="Y74">
            <v>149.07</v>
          </cell>
        </row>
        <row r="78">
          <cell r="X78">
            <v>315</v>
          </cell>
          <cell r="Y78">
            <v>46671.54</v>
          </cell>
        </row>
        <row r="86">
          <cell r="X86">
            <v>0</v>
          </cell>
          <cell r="Y86">
            <v>0</v>
          </cell>
        </row>
        <row r="95">
          <cell r="X95">
            <v>167</v>
          </cell>
          <cell r="Y95">
            <v>11102</v>
          </cell>
        </row>
        <row r="100">
          <cell r="X100">
            <v>0</v>
          </cell>
          <cell r="Y100">
            <v>0</v>
          </cell>
        </row>
      </sheetData>
      <sheetData sheetId="63">
        <row r="15">
          <cell r="X15">
            <v>340</v>
          </cell>
          <cell r="Y15">
            <v>119.05</v>
          </cell>
        </row>
        <row r="34">
          <cell r="Y34">
            <v>543.46</v>
          </cell>
        </row>
        <row r="37">
          <cell r="Y37">
            <v>5871.38</v>
          </cell>
        </row>
        <row r="41">
          <cell r="X41">
            <v>0</v>
          </cell>
          <cell r="Y41">
            <v>0</v>
          </cell>
        </row>
        <row r="43">
          <cell r="X43">
            <v>116</v>
          </cell>
          <cell r="Y43">
            <v>1188.3599999999999</v>
          </cell>
        </row>
        <row r="48">
          <cell r="X48">
            <v>0</v>
          </cell>
          <cell r="Y48">
            <v>0</v>
          </cell>
        </row>
        <row r="49">
          <cell r="X49">
            <v>1308</v>
          </cell>
          <cell r="Y49">
            <v>24196.250000000004</v>
          </cell>
        </row>
        <row r="50">
          <cell r="X50">
            <v>43</v>
          </cell>
          <cell r="Y50">
            <v>146.79</v>
          </cell>
        </row>
        <row r="52">
          <cell r="X52">
            <v>44</v>
          </cell>
          <cell r="Y52">
            <v>557.1</v>
          </cell>
        </row>
        <row r="56">
          <cell r="X56">
            <v>0</v>
          </cell>
          <cell r="Y56">
            <v>0</v>
          </cell>
        </row>
        <row r="57">
          <cell r="X57">
            <v>589</v>
          </cell>
          <cell r="Y57">
            <v>35318.47</v>
          </cell>
        </row>
        <row r="62">
          <cell r="X62">
            <v>0</v>
          </cell>
          <cell r="Y62">
            <v>0</v>
          </cell>
        </row>
        <row r="74">
          <cell r="X74">
            <v>5</v>
          </cell>
          <cell r="Y74">
            <v>17.510000000000002</v>
          </cell>
        </row>
        <row r="78">
          <cell r="X78">
            <v>40</v>
          </cell>
          <cell r="Y78">
            <v>21829.949999999997</v>
          </cell>
        </row>
        <row r="86">
          <cell r="X86">
            <v>0</v>
          </cell>
          <cell r="Y86">
            <v>0</v>
          </cell>
        </row>
        <row r="95">
          <cell r="X95">
            <v>29</v>
          </cell>
          <cell r="Y95">
            <v>3587</v>
          </cell>
        </row>
        <row r="100">
          <cell r="X100">
            <v>0</v>
          </cell>
          <cell r="Y100">
            <v>0</v>
          </cell>
        </row>
      </sheetData>
      <sheetData sheetId="64">
        <row r="15">
          <cell r="X15">
            <v>2920</v>
          </cell>
          <cell r="Y15">
            <v>1680.8300000000002</v>
          </cell>
        </row>
        <row r="34">
          <cell r="Y34">
            <v>1867.35</v>
          </cell>
        </row>
        <row r="37">
          <cell r="Y37">
            <v>1023.7</v>
          </cell>
        </row>
        <row r="41">
          <cell r="X41">
            <v>1238</v>
          </cell>
          <cell r="Y41">
            <v>28797.47</v>
          </cell>
        </row>
        <row r="43">
          <cell r="X43">
            <v>2102</v>
          </cell>
          <cell r="Y43">
            <v>21845.579999999998</v>
          </cell>
        </row>
        <row r="48">
          <cell r="X48">
            <v>0</v>
          </cell>
          <cell r="Y48">
            <v>0</v>
          </cell>
        </row>
        <row r="49">
          <cell r="X49">
            <v>4137</v>
          </cell>
          <cell r="Y49">
            <v>99502.099999999991</v>
          </cell>
        </row>
        <row r="50">
          <cell r="X50">
            <v>162</v>
          </cell>
          <cell r="Y50">
            <v>553.02</v>
          </cell>
        </row>
        <row r="52">
          <cell r="X52">
            <v>172</v>
          </cell>
          <cell r="Y52">
            <v>2099.6299999999997</v>
          </cell>
        </row>
        <row r="56">
          <cell r="X56">
            <v>722</v>
          </cell>
          <cell r="Y56">
            <v>3214.4100000000003</v>
          </cell>
        </row>
        <row r="57">
          <cell r="X57">
            <v>4504</v>
          </cell>
          <cell r="Y57">
            <v>105461.03000000001</v>
          </cell>
        </row>
        <row r="62">
          <cell r="X62">
            <v>0</v>
          </cell>
          <cell r="Y62">
            <v>0</v>
          </cell>
        </row>
        <row r="74">
          <cell r="X74">
            <v>29</v>
          </cell>
          <cell r="Y74">
            <v>111.30000000000001</v>
          </cell>
        </row>
        <row r="78">
          <cell r="X78">
            <v>441</v>
          </cell>
          <cell r="Y78">
            <v>89363.94</v>
          </cell>
        </row>
        <row r="86">
          <cell r="X86">
            <v>0</v>
          </cell>
          <cell r="Y86">
            <v>0</v>
          </cell>
        </row>
        <row r="95">
          <cell r="X95">
            <v>152</v>
          </cell>
          <cell r="Y95">
            <v>10487</v>
          </cell>
        </row>
        <row r="100">
          <cell r="X100">
            <v>0</v>
          </cell>
          <cell r="Y100">
            <v>0</v>
          </cell>
        </row>
      </sheetData>
      <sheetData sheetId="65">
        <row r="15">
          <cell r="X15">
            <v>44</v>
          </cell>
          <cell r="Y15">
            <v>72.599999999999994</v>
          </cell>
        </row>
        <row r="34">
          <cell r="Y34">
            <v>1919.5</v>
          </cell>
        </row>
        <row r="37">
          <cell r="Y37">
            <v>1114.73</v>
          </cell>
        </row>
        <row r="41">
          <cell r="X41">
            <v>610</v>
          </cell>
          <cell r="Y41">
            <v>25964.76</v>
          </cell>
        </row>
        <row r="43">
          <cell r="X43">
            <v>2198</v>
          </cell>
          <cell r="Y43">
            <v>22809.18</v>
          </cell>
        </row>
        <row r="48">
          <cell r="X48">
            <v>0</v>
          </cell>
          <cell r="Y48">
            <v>0</v>
          </cell>
        </row>
        <row r="49">
          <cell r="X49">
            <v>2764</v>
          </cell>
          <cell r="Y49">
            <v>111449.84</v>
          </cell>
        </row>
        <row r="50">
          <cell r="X50">
            <v>266</v>
          </cell>
          <cell r="Y50">
            <v>908.05</v>
          </cell>
        </row>
        <row r="52">
          <cell r="X52">
            <v>279</v>
          </cell>
          <cell r="Y52">
            <v>3405.8</v>
          </cell>
        </row>
        <row r="56">
          <cell r="X56">
            <v>75</v>
          </cell>
          <cell r="Y56">
            <v>339.41999999999996</v>
          </cell>
        </row>
        <row r="57">
          <cell r="X57">
            <v>1888</v>
          </cell>
          <cell r="Y57">
            <v>119070.80999999998</v>
          </cell>
        </row>
        <row r="62">
          <cell r="X62">
            <v>0</v>
          </cell>
          <cell r="Y62">
            <v>0</v>
          </cell>
        </row>
        <row r="74">
          <cell r="X74">
            <v>5</v>
          </cell>
          <cell r="Y74">
            <v>37.03</v>
          </cell>
        </row>
        <row r="78">
          <cell r="X78">
            <v>433</v>
          </cell>
          <cell r="Y78">
            <v>59275.61</v>
          </cell>
        </row>
        <row r="86">
          <cell r="X86">
            <v>0</v>
          </cell>
          <cell r="Y86">
            <v>0</v>
          </cell>
        </row>
        <row r="95">
          <cell r="X95">
            <v>40</v>
          </cell>
          <cell r="Y95">
            <v>2521</v>
          </cell>
        </row>
        <row r="100">
          <cell r="X100">
            <v>0</v>
          </cell>
          <cell r="Y100">
            <v>0</v>
          </cell>
        </row>
      </sheetData>
      <sheetData sheetId="66">
        <row r="15">
          <cell r="X15">
            <v>593</v>
          </cell>
          <cell r="Y15">
            <v>794.3</v>
          </cell>
        </row>
        <row r="34">
          <cell r="Y34">
            <v>1813.24</v>
          </cell>
        </row>
        <row r="37">
          <cell r="Y37">
            <v>1789.8600000000001</v>
          </cell>
        </row>
        <row r="41">
          <cell r="X41">
            <v>528</v>
          </cell>
          <cell r="Y41">
            <v>25319.83</v>
          </cell>
        </row>
        <row r="43">
          <cell r="X43">
            <v>2278</v>
          </cell>
          <cell r="Y43">
            <v>23496.81</v>
          </cell>
        </row>
        <row r="48">
          <cell r="X48">
            <v>0</v>
          </cell>
          <cell r="Y48">
            <v>0</v>
          </cell>
        </row>
        <row r="49">
          <cell r="X49">
            <v>3043</v>
          </cell>
          <cell r="Y49">
            <v>88526.09</v>
          </cell>
        </row>
        <row r="50">
          <cell r="X50">
            <v>214</v>
          </cell>
          <cell r="Y50">
            <v>730.54</v>
          </cell>
        </row>
        <row r="52">
          <cell r="X52">
            <v>222</v>
          </cell>
          <cell r="Y52">
            <v>2709.99</v>
          </cell>
        </row>
        <row r="56">
          <cell r="X56">
            <v>161</v>
          </cell>
          <cell r="Y56">
            <v>717.2</v>
          </cell>
        </row>
        <row r="57">
          <cell r="X57">
            <v>3081</v>
          </cell>
          <cell r="Y57">
            <v>118138.52</v>
          </cell>
        </row>
        <row r="62">
          <cell r="X62">
            <v>203</v>
          </cell>
          <cell r="Y62">
            <v>509.71999999999997</v>
          </cell>
        </row>
        <row r="74">
          <cell r="X74">
            <v>35</v>
          </cell>
          <cell r="Y74">
            <v>132.30000000000001</v>
          </cell>
        </row>
        <row r="78">
          <cell r="X78">
            <v>515</v>
          </cell>
          <cell r="Y78">
            <v>65910.510000000009</v>
          </cell>
        </row>
        <row r="86">
          <cell r="X86">
            <v>0</v>
          </cell>
          <cell r="Y86">
            <v>0</v>
          </cell>
        </row>
        <row r="95">
          <cell r="X95">
            <v>353</v>
          </cell>
          <cell r="Y95">
            <v>23324</v>
          </cell>
        </row>
        <row r="100">
          <cell r="X100">
            <v>0</v>
          </cell>
          <cell r="Y100">
            <v>0</v>
          </cell>
        </row>
      </sheetData>
      <sheetData sheetId="67">
        <row r="15">
          <cell r="X15">
            <v>380</v>
          </cell>
          <cell r="Y15">
            <v>144.87</v>
          </cell>
        </row>
        <row r="34">
          <cell r="Y34">
            <v>794.51</v>
          </cell>
        </row>
        <row r="37">
          <cell r="Y37">
            <v>1372.23</v>
          </cell>
        </row>
        <row r="41">
          <cell r="X41">
            <v>313</v>
          </cell>
          <cell r="Y41">
            <v>11719.38</v>
          </cell>
        </row>
        <row r="43">
          <cell r="X43">
            <v>474</v>
          </cell>
          <cell r="Y43">
            <v>4727.08</v>
          </cell>
        </row>
        <row r="48">
          <cell r="X48">
            <v>0</v>
          </cell>
          <cell r="Y48">
            <v>0</v>
          </cell>
        </row>
        <row r="49">
          <cell r="X49">
            <v>845</v>
          </cell>
          <cell r="Y49">
            <v>37608.28</v>
          </cell>
        </row>
        <row r="50">
          <cell r="X50">
            <v>263</v>
          </cell>
          <cell r="Y50">
            <v>897.81</v>
          </cell>
        </row>
        <row r="52">
          <cell r="X52">
            <v>267</v>
          </cell>
          <cell r="Y52">
            <v>3259.31</v>
          </cell>
        </row>
        <row r="56">
          <cell r="X56">
            <v>626</v>
          </cell>
          <cell r="Y56">
            <v>2791.04</v>
          </cell>
        </row>
        <row r="57">
          <cell r="X57">
            <v>2345</v>
          </cell>
          <cell r="Y57">
            <v>66508.430000000008</v>
          </cell>
        </row>
        <row r="62">
          <cell r="X62">
            <v>0</v>
          </cell>
          <cell r="Y62">
            <v>0</v>
          </cell>
        </row>
        <row r="74">
          <cell r="X74">
            <v>46</v>
          </cell>
          <cell r="Y74">
            <v>170.82</v>
          </cell>
        </row>
        <row r="78">
          <cell r="X78">
            <v>225</v>
          </cell>
          <cell r="Y78">
            <v>70798.459999999992</v>
          </cell>
        </row>
        <row r="86">
          <cell r="X86">
            <v>0</v>
          </cell>
          <cell r="Y86">
            <v>0</v>
          </cell>
        </row>
        <row r="95">
          <cell r="X95">
            <v>38</v>
          </cell>
          <cell r="Y95">
            <v>2890</v>
          </cell>
        </row>
        <row r="100">
          <cell r="X100">
            <v>0</v>
          </cell>
          <cell r="Y100">
            <v>0</v>
          </cell>
        </row>
      </sheetData>
      <sheetData sheetId="68">
        <row r="15">
          <cell r="X15">
            <v>3766</v>
          </cell>
          <cell r="Y15">
            <v>2753.2300000000005</v>
          </cell>
        </row>
        <row r="34">
          <cell r="Y34">
            <v>686.82</v>
          </cell>
        </row>
        <row r="37">
          <cell r="Y37">
            <v>900.75</v>
          </cell>
        </row>
        <row r="41">
          <cell r="X41">
            <v>1224</v>
          </cell>
          <cell r="Y41">
            <v>18926.61</v>
          </cell>
        </row>
        <row r="43">
          <cell r="X43">
            <v>1354</v>
          </cell>
          <cell r="Y43">
            <v>13518.66</v>
          </cell>
        </row>
        <row r="48">
          <cell r="X48">
            <v>0</v>
          </cell>
          <cell r="Y48">
            <v>0</v>
          </cell>
        </row>
        <row r="49">
          <cell r="X49">
            <v>2224</v>
          </cell>
          <cell r="Y49">
            <v>27610.95</v>
          </cell>
        </row>
        <row r="50">
          <cell r="X50">
            <v>81</v>
          </cell>
          <cell r="Y50">
            <v>276.51</v>
          </cell>
        </row>
        <row r="52">
          <cell r="X52">
            <v>76</v>
          </cell>
          <cell r="Y52">
            <v>893.22</v>
          </cell>
        </row>
        <row r="56">
          <cell r="X56">
            <v>163</v>
          </cell>
          <cell r="Y56">
            <v>700.1099999999999</v>
          </cell>
        </row>
        <row r="57">
          <cell r="X57">
            <v>2183</v>
          </cell>
          <cell r="Y57">
            <v>54294.140000000007</v>
          </cell>
        </row>
        <row r="62">
          <cell r="X62">
            <v>0</v>
          </cell>
          <cell r="Y62">
            <v>0</v>
          </cell>
        </row>
        <row r="74">
          <cell r="X74">
            <v>9</v>
          </cell>
          <cell r="Y74">
            <v>51.040000000000006</v>
          </cell>
        </row>
        <row r="78">
          <cell r="X78">
            <v>204</v>
          </cell>
          <cell r="Y78">
            <v>40206.050000000003</v>
          </cell>
        </row>
        <row r="86">
          <cell r="X86">
            <v>0</v>
          </cell>
          <cell r="Y86">
            <v>0</v>
          </cell>
        </row>
        <row r="95">
          <cell r="X95">
            <v>110</v>
          </cell>
          <cell r="Y95">
            <v>7522</v>
          </cell>
        </row>
        <row r="100">
          <cell r="X100">
            <v>0</v>
          </cell>
          <cell r="Y100">
            <v>0</v>
          </cell>
        </row>
      </sheetData>
      <sheetData sheetId="69"/>
      <sheetData sheetId="70">
        <row r="15">
          <cell r="X15">
            <v>0</v>
          </cell>
          <cell r="Y15">
            <v>0</v>
          </cell>
        </row>
        <row r="34">
          <cell r="Y34">
            <v>0</v>
          </cell>
        </row>
        <row r="37">
          <cell r="Y37">
            <v>0</v>
          </cell>
        </row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86">
          <cell r="X86">
            <v>0</v>
          </cell>
          <cell r="Y86">
            <v>0</v>
          </cell>
        </row>
        <row r="95">
          <cell r="X95">
            <v>0</v>
          </cell>
          <cell r="Y95">
            <v>0</v>
          </cell>
        </row>
        <row r="100">
          <cell r="X100">
            <v>0</v>
          </cell>
          <cell r="Y100">
            <v>0</v>
          </cell>
        </row>
      </sheetData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7"/>
  <sheetViews>
    <sheetView view="pageBreakPreview" zoomScale="90" zoomScaleNormal="90" zoomScaleSheetLayoutView="90" workbookViewId="0">
      <pane xSplit="3" ySplit="13" topLeftCell="D14" activePane="bottomRight" state="frozen"/>
      <selection activeCell="AO40" sqref="AO40"/>
      <selection pane="topRight" activeCell="AO40" sqref="AO40"/>
      <selection pane="bottomLeft" activeCell="AO40" sqref="AO40"/>
      <selection pane="bottomRight" activeCell="Q4" sqref="Q4"/>
    </sheetView>
  </sheetViews>
  <sheetFormatPr defaultColWidth="9.140625" defaultRowHeight="15" x14ac:dyDescent="0.25"/>
  <cols>
    <col min="1" max="1" width="5.140625" style="5" customWidth="1"/>
    <col min="2" max="2" width="9.5703125" style="5" customWidth="1"/>
    <col min="3" max="3" width="67" style="5" customWidth="1"/>
    <col min="4" max="4" width="16.140625" style="5" customWidth="1"/>
    <col min="5" max="5" width="17.85546875" style="5" customWidth="1"/>
    <col min="6" max="6" width="27.85546875" style="5" hidden="1" customWidth="1"/>
    <col min="7" max="7" width="17.85546875" style="5" hidden="1" customWidth="1"/>
    <col min="8" max="8" width="16.140625" style="5" customWidth="1"/>
    <col min="9" max="9" width="20.140625" style="5" customWidth="1"/>
    <col min="10" max="10" width="16.140625" style="5" customWidth="1"/>
    <col min="11" max="11" width="17.5703125" style="5" customWidth="1"/>
    <col min="12" max="12" width="16.140625" style="5" customWidth="1"/>
    <col min="13" max="13" width="19.140625" style="82" customWidth="1"/>
    <col min="14" max="14" width="16.140625" style="5" customWidth="1"/>
    <col min="15" max="15" width="18.5703125" style="5" customWidth="1"/>
    <col min="16" max="16" width="16.140625" style="5" customWidth="1"/>
    <col min="17" max="17" width="17.42578125" style="5" customWidth="1"/>
    <col min="18" max="16384" width="9.140625" style="5"/>
  </cols>
  <sheetData>
    <row r="1" spans="1:18" x14ac:dyDescent="0.25">
      <c r="Q1" s="210" t="s">
        <v>24</v>
      </c>
    </row>
    <row r="2" spans="1:18" ht="12.75" customHeight="1" x14ac:dyDescent="0.25">
      <c r="Q2" s="210" t="s">
        <v>25</v>
      </c>
    </row>
    <row r="3" spans="1:18" x14ac:dyDescent="0.25">
      <c r="Q3" s="210" t="s">
        <v>26</v>
      </c>
    </row>
    <row r="4" spans="1:18" x14ac:dyDescent="0.25">
      <c r="Q4" s="352" t="s">
        <v>160</v>
      </c>
    </row>
    <row r="6" spans="1:18" x14ac:dyDescent="0.25">
      <c r="C6" s="6"/>
      <c r="D6" s="6"/>
      <c r="E6" s="6"/>
      <c r="F6" s="6"/>
      <c r="G6" s="6"/>
      <c r="H6" s="6"/>
      <c r="I6" s="6"/>
      <c r="J6" s="6"/>
      <c r="K6" s="6"/>
      <c r="L6" s="6"/>
      <c r="M6" s="219"/>
      <c r="N6" s="6"/>
      <c r="O6" s="6"/>
      <c r="P6" s="6"/>
      <c r="Q6" s="6"/>
    </row>
    <row r="7" spans="1:18" ht="12.6" customHeight="1" x14ac:dyDescent="0.25"/>
    <row r="8" spans="1:18" ht="12.75" customHeight="1" x14ac:dyDescent="0.25">
      <c r="A8" s="441" t="s">
        <v>0</v>
      </c>
      <c r="B8" s="107"/>
      <c r="C8" s="444" t="s">
        <v>1</v>
      </c>
      <c r="D8" s="425" t="s">
        <v>14</v>
      </c>
      <c r="E8" s="426"/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6"/>
      <c r="Q8" s="427"/>
    </row>
    <row r="9" spans="1:18" ht="13.5" customHeight="1" x14ac:dyDescent="0.25">
      <c r="A9" s="442"/>
      <c r="B9" s="108"/>
      <c r="C9" s="445"/>
      <c r="D9" s="428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30"/>
    </row>
    <row r="10" spans="1:18" ht="12" customHeight="1" x14ac:dyDescent="0.25">
      <c r="A10" s="442"/>
      <c r="B10" s="108"/>
      <c r="C10" s="445"/>
      <c r="D10" s="428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30"/>
    </row>
    <row r="11" spans="1:18" ht="18.75" customHeight="1" x14ac:dyDescent="0.25">
      <c r="A11" s="442"/>
      <c r="B11" s="108"/>
      <c r="C11" s="445"/>
      <c r="D11" s="431"/>
      <c r="E11" s="432"/>
      <c r="F11" s="432"/>
      <c r="G11" s="432"/>
      <c r="H11" s="432"/>
      <c r="I11" s="432"/>
      <c r="J11" s="432"/>
      <c r="K11" s="432"/>
      <c r="L11" s="432"/>
      <c r="M11" s="432"/>
      <c r="N11" s="432"/>
      <c r="O11" s="432"/>
      <c r="P11" s="432"/>
      <c r="Q11" s="433"/>
    </row>
    <row r="12" spans="1:18" s="7" customFormat="1" ht="138.75" customHeight="1" x14ac:dyDescent="0.25">
      <c r="A12" s="443"/>
      <c r="B12" s="109"/>
      <c r="C12" s="446"/>
      <c r="D12" s="434" t="s">
        <v>148</v>
      </c>
      <c r="E12" s="435"/>
      <c r="F12" s="451" t="s">
        <v>149</v>
      </c>
      <c r="G12" s="451"/>
      <c r="H12" s="436" t="s">
        <v>150</v>
      </c>
      <c r="I12" s="435"/>
      <c r="J12" s="437" t="s">
        <v>152</v>
      </c>
      <c r="K12" s="438"/>
      <c r="L12" s="439" t="s">
        <v>11</v>
      </c>
      <c r="M12" s="440"/>
      <c r="N12" s="436" t="s">
        <v>36</v>
      </c>
      <c r="O12" s="435"/>
      <c r="P12" s="436" t="s">
        <v>13</v>
      </c>
      <c r="Q12" s="447"/>
    </row>
    <row r="13" spans="1:18" s="7" customFormat="1" ht="22.5" customHeight="1" x14ac:dyDescent="0.25">
      <c r="A13" s="109"/>
      <c r="B13" s="109"/>
      <c r="C13" s="110"/>
      <c r="D13" s="2" t="s">
        <v>15</v>
      </c>
      <c r="E13" s="138" t="s">
        <v>16</v>
      </c>
      <c r="F13" s="1" t="s">
        <v>15</v>
      </c>
      <c r="G13" s="91" t="s">
        <v>16</v>
      </c>
      <c r="H13" s="1" t="s">
        <v>15</v>
      </c>
      <c r="I13" s="1" t="s">
        <v>16</v>
      </c>
      <c r="J13" s="88" t="s">
        <v>15</v>
      </c>
      <c r="K13" s="88" t="s">
        <v>16</v>
      </c>
      <c r="L13" s="1" t="s">
        <v>15</v>
      </c>
      <c r="M13" s="237" t="s">
        <v>16</v>
      </c>
      <c r="N13" s="1" t="s">
        <v>15</v>
      </c>
      <c r="O13" s="1" t="s">
        <v>16</v>
      </c>
      <c r="P13" s="1" t="s">
        <v>15</v>
      </c>
      <c r="Q13" s="89" t="s">
        <v>16</v>
      </c>
    </row>
    <row r="14" spans="1:18" x14ac:dyDescent="0.25">
      <c r="A14" s="8">
        <v>1</v>
      </c>
      <c r="B14" s="35" t="s">
        <v>71</v>
      </c>
      <c r="C14" s="9" t="s">
        <v>117</v>
      </c>
      <c r="D14" s="129">
        <f>'[1]410001'!$X$41</f>
        <v>0</v>
      </c>
      <c r="E14" s="137">
        <f>'[1]410001'!$Y$41</f>
        <v>0</v>
      </c>
      <c r="F14" s="137"/>
      <c r="G14" s="137"/>
      <c r="H14" s="129">
        <f>'[2]410001'!$X$41</f>
        <v>0</v>
      </c>
      <c r="I14" s="137">
        <f>'[2]410001'!$Y$41</f>
        <v>0</v>
      </c>
      <c r="J14" s="132">
        <f t="shared" ref="J14:J45" si="0">H14-D14</f>
        <v>0</v>
      </c>
      <c r="K14" s="133">
        <f t="shared" ref="K14:K45" si="1">I14-E14</f>
        <v>0</v>
      </c>
      <c r="L14" s="134"/>
      <c r="M14" s="268"/>
      <c r="N14" s="134"/>
      <c r="O14" s="136"/>
      <c r="P14" s="134"/>
      <c r="Q14" s="135"/>
      <c r="R14" s="14"/>
    </row>
    <row r="15" spans="1:18" x14ac:dyDescent="0.25">
      <c r="A15" s="8">
        <v>2</v>
      </c>
      <c r="B15" s="35" t="s">
        <v>72</v>
      </c>
      <c r="C15" s="9" t="s">
        <v>43</v>
      </c>
      <c r="D15" s="129">
        <f>'[1]410002'!$X$41</f>
        <v>0</v>
      </c>
      <c r="E15" s="137">
        <f>'[1]410002'!$Y$41</f>
        <v>0</v>
      </c>
      <c r="F15" s="11"/>
      <c r="G15" s="11"/>
      <c r="H15" s="129">
        <f>'[2]410002'!$X$41</f>
        <v>0</v>
      </c>
      <c r="I15" s="137">
        <f>'[2]410002'!$Y$41</f>
        <v>0</v>
      </c>
      <c r="J15" s="12">
        <f t="shared" si="0"/>
        <v>0</v>
      </c>
      <c r="K15" s="51">
        <f t="shared" si="1"/>
        <v>0</v>
      </c>
      <c r="L15" s="4"/>
      <c r="M15" s="43"/>
      <c r="N15" s="4"/>
      <c r="O15" s="65"/>
      <c r="P15" s="4"/>
      <c r="Q15" s="13"/>
      <c r="R15" s="14"/>
    </row>
    <row r="16" spans="1:18" x14ac:dyDescent="0.25">
      <c r="A16" s="8">
        <v>3</v>
      </c>
      <c r="B16" s="35" t="s">
        <v>73</v>
      </c>
      <c r="C16" s="9" t="s">
        <v>44</v>
      </c>
      <c r="D16" s="129">
        <f>'[1]410003'!$X$41</f>
        <v>0</v>
      </c>
      <c r="E16" s="137">
        <f>'[1]410003'!$Y$41</f>
        <v>0</v>
      </c>
      <c r="F16" s="11"/>
      <c r="G16" s="11"/>
      <c r="H16" s="129">
        <f>'[2]410003'!$X$41</f>
        <v>0</v>
      </c>
      <c r="I16" s="137">
        <f>'[2]410003'!$Y$41</f>
        <v>0</v>
      </c>
      <c r="J16" s="12">
        <f t="shared" si="0"/>
        <v>0</v>
      </c>
      <c r="K16" s="51">
        <f t="shared" si="1"/>
        <v>0</v>
      </c>
      <c r="L16" s="4"/>
      <c r="M16" s="43"/>
      <c r="N16" s="4"/>
      <c r="O16" s="65"/>
      <c r="P16" s="4"/>
      <c r="Q16" s="13"/>
      <c r="R16" s="14"/>
    </row>
    <row r="17" spans="1:18" x14ac:dyDescent="0.25">
      <c r="A17" s="8">
        <v>4</v>
      </c>
      <c r="B17" s="35" t="s">
        <v>74</v>
      </c>
      <c r="C17" s="9" t="s">
        <v>45</v>
      </c>
      <c r="D17" s="129">
        <f>'[1]410004'!$X$41</f>
        <v>0</v>
      </c>
      <c r="E17" s="137">
        <f>'[1]410004'!$Y$41</f>
        <v>0</v>
      </c>
      <c r="F17" s="11"/>
      <c r="G17" s="11"/>
      <c r="H17" s="129">
        <f>'[2]410004'!$X$41</f>
        <v>0</v>
      </c>
      <c r="I17" s="137">
        <f>'[2]410004'!$Y$41</f>
        <v>0</v>
      </c>
      <c r="J17" s="12">
        <f t="shared" si="0"/>
        <v>0</v>
      </c>
      <c r="K17" s="51">
        <f t="shared" si="1"/>
        <v>0</v>
      </c>
      <c r="L17" s="4"/>
      <c r="M17" s="43"/>
      <c r="N17" s="4"/>
      <c r="O17" s="65"/>
      <c r="P17" s="4"/>
      <c r="Q17" s="13"/>
      <c r="R17" s="14"/>
    </row>
    <row r="18" spans="1:18" x14ac:dyDescent="0.25">
      <c r="A18" s="8">
        <v>5</v>
      </c>
      <c r="B18" s="35" t="s">
        <v>75</v>
      </c>
      <c r="C18" s="9" t="s">
        <v>46</v>
      </c>
      <c r="D18" s="129">
        <f>'[1]410005'!$X$41</f>
        <v>0</v>
      </c>
      <c r="E18" s="137">
        <f>'[1]410005'!$Y$41</f>
        <v>0</v>
      </c>
      <c r="F18" s="11"/>
      <c r="G18" s="11"/>
      <c r="H18" s="129">
        <f>'[2]410005'!$X$41</f>
        <v>0</v>
      </c>
      <c r="I18" s="137">
        <f>'[2]410005'!$Y$41</f>
        <v>0</v>
      </c>
      <c r="J18" s="12">
        <f t="shared" si="0"/>
        <v>0</v>
      </c>
      <c r="K18" s="51">
        <f t="shared" si="1"/>
        <v>0</v>
      </c>
      <c r="L18" s="4"/>
      <c r="M18" s="43"/>
      <c r="N18" s="4"/>
      <c r="O18" s="65"/>
      <c r="P18" s="4"/>
      <c r="Q18" s="13"/>
      <c r="R18" s="14"/>
    </row>
    <row r="19" spans="1:18" x14ac:dyDescent="0.25">
      <c r="A19" s="8">
        <v>6</v>
      </c>
      <c r="B19" s="35" t="s">
        <v>76</v>
      </c>
      <c r="C19" s="9" t="s">
        <v>47</v>
      </c>
      <c r="D19" s="129">
        <f>'[1]410006'!$X$41</f>
        <v>0</v>
      </c>
      <c r="E19" s="137">
        <f>'[1]410006'!$Y$41</f>
        <v>0</v>
      </c>
      <c r="F19" s="11"/>
      <c r="G19" s="11"/>
      <c r="H19" s="129">
        <f>'[2]410006'!$X$41</f>
        <v>0</v>
      </c>
      <c r="I19" s="137">
        <f>'[2]410006'!$Y$41</f>
        <v>0</v>
      </c>
      <c r="J19" s="12">
        <f t="shared" si="0"/>
        <v>0</v>
      </c>
      <c r="K19" s="51">
        <f t="shared" si="1"/>
        <v>0</v>
      </c>
      <c r="L19" s="4"/>
      <c r="M19" s="43"/>
      <c r="N19" s="4"/>
      <c r="O19" s="65"/>
      <c r="P19" s="4"/>
      <c r="Q19" s="13"/>
      <c r="R19" s="14"/>
    </row>
    <row r="20" spans="1:18" x14ac:dyDescent="0.25">
      <c r="A20" s="8">
        <v>7</v>
      </c>
      <c r="B20" s="35" t="s">
        <v>77</v>
      </c>
      <c r="C20" s="9" t="s">
        <v>48</v>
      </c>
      <c r="D20" s="129">
        <f>'[1]410007'!$X$41</f>
        <v>1347</v>
      </c>
      <c r="E20" s="137">
        <f>'[1]410007'!$Y$41</f>
        <v>24826.11</v>
      </c>
      <c r="F20" s="11"/>
      <c r="G20" s="11"/>
      <c r="H20" s="129">
        <f>'[2]410007'!$X$41</f>
        <v>1347</v>
      </c>
      <c r="I20" s="137">
        <f>'[2]410007'!$Y$41</f>
        <v>24826.11</v>
      </c>
      <c r="J20" s="12">
        <f>H20-D20</f>
        <v>0</v>
      </c>
      <c r="K20" s="51">
        <f t="shared" si="1"/>
        <v>0</v>
      </c>
      <c r="L20" s="4"/>
      <c r="M20" s="43"/>
      <c r="N20" s="4"/>
      <c r="O20" s="65"/>
      <c r="P20" s="4"/>
      <c r="Q20" s="13"/>
      <c r="R20" s="14"/>
    </row>
    <row r="21" spans="1:18" x14ac:dyDescent="0.25">
      <c r="A21" s="8">
        <v>8</v>
      </c>
      <c r="B21" s="35" t="s">
        <v>78</v>
      </c>
      <c r="C21" s="9" t="s">
        <v>118</v>
      </c>
      <c r="D21" s="129">
        <f>'[1]410008'!$X$41</f>
        <v>0</v>
      </c>
      <c r="E21" s="137">
        <f>'[1]410008'!$Y$41</f>
        <v>0</v>
      </c>
      <c r="F21" s="11"/>
      <c r="G21" s="11"/>
      <c r="H21" s="129">
        <f>'[2]410008'!$X$41</f>
        <v>0</v>
      </c>
      <c r="I21" s="137">
        <f>'[2]410008'!$Y$41</f>
        <v>0</v>
      </c>
      <c r="J21" s="12">
        <f t="shared" si="0"/>
        <v>0</v>
      </c>
      <c r="K21" s="51">
        <f t="shared" si="1"/>
        <v>0</v>
      </c>
      <c r="L21" s="4"/>
      <c r="M21" s="43"/>
      <c r="N21" s="4"/>
      <c r="O21" s="65"/>
      <c r="P21" s="4"/>
      <c r="Q21" s="13"/>
      <c r="R21" s="14"/>
    </row>
    <row r="22" spans="1:18" x14ac:dyDescent="0.25">
      <c r="A22" s="8">
        <v>9</v>
      </c>
      <c r="B22" s="35">
        <v>410009</v>
      </c>
      <c r="C22" s="9" t="s">
        <v>119</v>
      </c>
      <c r="D22" s="129">
        <f>'[1]410009'!$X$41</f>
        <v>0</v>
      </c>
      <c r="E22" s="137">
        <f>'[1]410009'!$Y$41</f>
        <v>0</v>
      </c>
      <c r="F22" s="11"/>
      <c r="G22" s="11"/>
      <c r="H22" s="129">
        <f>'[2]410009'!$X$41</f>
        <v>0</v>
      </c>
      <c r="I22" s="137">
        <f>'[2]410009'!$Y$41</f>
        <v>0</v>
      </c>
      <c r="J22" s="12">
        <f t="shared" si="0"/>
        <v>0</v>
      </c>
      <c r="K22" s="51">
        <f t="shared" si="1"/>
        <v>0</v>
      </c>
      <c r="L22" s="4"/>
      <c r="M22" s="43"/>
      <c r="N22" s="4"/>
      <c r="O22" s="65"/>
      <c r="P22" s="4"/>
      <c r="Q22" s="13"/>
      <c r="R22" s="14"/>
    </row>
    <row r="23" spans="1:18" x14ac:dyDescent="0.25">
      <c r="A23" s="8">
        <v>10</v>
      </c>
      <c r="B23" s="35" t="s">
        <v>79</v>
      </c>
      <c r="C23" s="9" t="s">
        <v>120</v>
      </c>
      <c r="D23" s="129">
        <f>'[1]410010'!$X$41</f>
        <v>0</v>
      </c>
      <c r="E23" s="137">
        <f>'[1]410010'!$Y$41</f>
        <v>0</v>
      </c>
      <c r="F23" s="11"/>
      <c r="G23" s="11"/>
      <c r="H23" s="129">
        <f>'[2]410010'!$X$41</f>
        <v>0</v>
      </c>
      <c r="I23" s="137">
        <f>'[2]410010'!$Y$41</f>
        <v>0</v>
      </c>
      <c r="J23" s="12">
        <f t="shared" si="0"/>
        <v>0</v>
      </c>
      <c r="K23" s="51">
        <f t="shared" si="1"/>
        <v>0</v>
      </c>
      <c r="L23" s="4"/>
      <c r="M23" s="43"/>
      <c r="N23" s="4"/>
      <c r="O23" s="65"/>
      <c r="P23" s="4"/>
      <c r="Q23" s="13"/>
      <c r="R23" s="14"/>
    </row>
    <row r="24" spans="1:18" x14ac:dyDescent="0.25">
      <c r="A24" s="8">
        <v>11</v>
      </c>
      <c r="B24" s="35" t="s">
        <v>80</v>
      </c>
      <c r="C24" s="9" t="s">
        <v>121</v>
      </c>
      <c r="D24" s="129">
        <f>'[1]410011'!$X$41</f>
        <v>0</v>
      </c>
      <c r="E24" s="137">
        <f>'[1]410011'!$Y$41</f>
        <v>0</v>
      </c>
      <c r="F24" s="11"/>
      <c r="G24" s="11"/>
      <c r="H24" s="129">
        <f>'[2]410011'!$X$41</f>
        <v>0</v>
      </c>
      <c r="I24" s="137">
        <f>'[2]410011'!$Y$41</f>
        <v>0</v>
      </c>
      <c r="J24" s="12">
        <f t="shared" si="0"/>
        <v>0</v>
      </c>
      <c r="K24" s="51">
        <f>I24-E24</f>
        <v>0</v>
      </c>
      <c r="L24" s="4"/>
      <c r="M24" s="43"/>
      <c r="N24" s="4"/>
      <c r="O24" s="65"/>
      <c r="P24" s="4"/>
      <c r="Q24" s="13"/>
      <c r="R24" s="14"/>
    </row>
    <row r="25" spans="1:18" x14ac:dyDescent="0.25">
      <c r="A25" s="8">
        <v>12</v>
      </c>
      <c r="B25" s="35" t="s">
        <v>81</v>
      </c>
      <c r="C25" s="9" t="s">
        <v>122</v>
      </c>
      <c r="D25" s="129">
        <f>'[1]410012'!$X$41</f>
        <v>0</v>
      </c>
      <c r="E25" s="137">
        <f>'[1]410012'!$Y$41</f>
        <v>0</v>
      </c>
      <c r="F25" s="11"/>
      <c r="G25" s="11"/>
      <c r="H25" s="129">
        <f>'[2]410012'!$X$41</f>
        <v>0</v>
      </c>
      <c r="I25" s="137">
        <f>'[2]410012'!$Y$41</f>
        <v>0</v>
      </c>
      <c r="J25" s="12">
        <f t="shared" si="0"/>
        <v>0</v>
      </c>
      <c r="K25" s="51">
        <f t="shared" si="1"/>
        <v>0</v>
      </c>
      <c r="L25" s="4"/>
      <c r="M25" s="43"/>
      <c r="N25" s="4"/>
      <c r="O25" s="65"/>
      <c r="P25" s="4"/>
      <c r="Q25" s="13"/>
      <c r="R25" s="14"/>
    </row>
    <row r="26" spans="1:18" x14ac:dyDescent="0.25">
      <c r="A26" s="8">
        <v>13</v>
      </c>
      <c r="B26" s="35" t="s">
        <v>82</v>
      </c>
      <c r="C26" s="9" t="s">
        <v>49</v>
      </c>
      <c r="D26" s="129">
        <f>'[1]410013'!$X$41</f>
        <v>0</v>
      </c>
      <c r="E26" s="137">
        <f>'[1]410013'!$Y$41</f>
        <v>0</v>
      </c>
      <c r="F26" s="11"/>
      <c r="G26" s="11"/>
      <c r="H26" s="129">
        <f>'[2]410013'!$X$41</f>
        <v>0</v>
      </c>
      <c r="I26" s="137">
        <f>'[2]410013'!$Y$41</f>
        <v>0</v>
      </c>
      <c r="J26" s="12">
        <f t="shared" si="0"/>
        <v>0</v>
      </c>
      <c r="K26" s="51">
        <f t="shared" si="1"/>
        <v>0</v>
      </c>
      <c r="L26" s="4"/>
      <c r="M26" s="43"/>
      <c r="N26" s="4"/>
      <c r="O26" s="65"/>
      <c r="P26" s="4"/>
      <c r="Q26" s="13"/>
      <c r="R26" s="14"/>
    </row>
    <row r="27" spans="1:18" x14ac:dyDescent="0.25">
      <c r="A27" s="8">
        <v>14</v>
      </c>
      <c r="B27" s="35" t="s">
        <v>83</v>
      </c>
      <c r="C27" s="9" t="s">
        <v>50</v>
      </c>
      <c r="D27" s="129">
        <f>'[1]410014'!$X$41</f>
        <v>0</v>
      </c>
      <c r="E27" s="137">
        <f>'[1]410014'!$Y$41</f>
        <v>0</v>
      </c>
      <c r="F27" s="11"/>
      <c r="G27" s="11"/>
      <c r="H27" s="129">
        <f>'[2]410014'!$X$41</f>
        <v>0</v>
      </c>
      <c r="I27" s="137">
        <f>'[2]410014'!$Y$41</f>
        <v>0</v>
      </c>
      <c r="J27" s="12">
        <f t="shared" si="0"/>
        <v>0</v>
      </c>
      <c r="K27" s="51">
        <f t="shared" si="1"/>
        <v>0</v>
      </c>
      <c r="L27" s="4"/>
      <c r="M27" s="43"/>
      <c r="N27" s="4"/>
      <c r="O27" s="65"/>
      <c r="P27" s="4"/>
      <c r="Q27" s="13"/>
      <c r="R27" s="14"/>
    </row>
    <row r="28" spans="1:18" x14ac:dyDescent="0.25">
      <c r="A28" s="8">
        <v>15</v>
      </c>
      <c r="B28" s="35" t="s">
        <v>84</v>
      </c>
      <c r="C28" s="9" t="s">
        <v>123</v>
      </c>
      <c r="D28" s="129">
        <f>'[1]410015'!$X$41</f>
        <v>0</v>
      </c>
      <c r="E28" s="137">
        <f>'[1]410015'!$Y$41</f>
        <v>0</v>
      </c>
      <c r="F28" s="11"/>
      <c r="G28" s="11"/>
      <c r="H28" s="129">
        <f>'[2]410015'!$X$41</f>
        <v>0</v>
      </c>
      <c r="I28" s="137">
        <f>'[2]410015'!$Y$41</f>
        <v>0</v>
      </c>
      <c r="J28" s="12">
        <f t="shared" si="0"/>
        <v>0</v>
      </c>
      <c r="K28" s="51">
        <f t="shared" si="1"/>
        <v>0</v>
      </c>
      <c r="L28" s="4"/>
      <c r="M28" s="43"/>
      <c r="N28" s="4"/>
      <c r="O28" s="65"/>
      <c r="P28" s="4"/>
      <c r="Q28" s="13"/>
      <c r="R28" s="14"/>
    </row>
    <row r="29" spans="1:18" x14ac:dyDescent="0.25">
      <c r="A29" s="8">
        <v>16</v>
      </c>
      <c r="B29" s="35" t="s">
        <v>85</v>
      </c>
      <c r="C29" s="9" t="s">
        <v>124</v>
      </c>
      <c r="D29" s="129">
        <f>'[1]410016'!$X$41</f>
        <v>0</v>
      </c>
      <c r="E29" s="137">
        <f>'[1]410016'!$Y$41</f>
        <v>0</v>
      </c>
      <c r="F29" s="11"/>
      <c r="G29" s="11"/>
      <c r="H29" s="129">
        <f>'[2]410016'!$X$41</f>
        <v>0</v>
      </c>
      <c r="I29" s="137">
        <f>'[2]410016'!$Y$41</f>
        <v>0</v>
      </c>
      <c r="J29" s="12">
        <f t="shared" si="0"/>
        <v>0</v>
      </c>
      <c r="K29" s="51">
        <f t="shared" si="1"/>
        <v>0</v>
      </c>
      <c r="L29" s="4"/>
      <c r="M29" s="43"/>
      <c r="N29" s="4"/>
      <c r="O29" s="65"/>
      <c r="P29" s="4"/>
      <c r="Q29" s="13"/>
      <c r="R29" s="14"/>
    </row>
    <row r="30" spans="1:18" x14ac:dyDescent="0.25">
      <c r="A30" s="8">
        <v>17</v>
      </c>
      <c r="B30" s="35" t="s">
        <v>86</v>
      </c>
      <c r="C30" s="9" t="s">
        <v>125</v>
      </c>
      <c r="D30" s="129">
        <f>'[1]410017'!$X$41</f>
        <v>0</v>
      </c>
      <c r="E30" s="137">
        <f>'[1]410017'!$Y$41</f>
        <v>0</v>
      </c>
      <c r="F30" s="11"/>
      <c r="G30" s="11"/>
      <c r="H30" s="129">
        <f>'[2]410017'!$X$41</f>
        <v>0</v>
      </c>
      <c r="I30" s="137">
        <f>'[2]410017'!$Y$41</f>
        <v>0</v>
      </c>
      <c r="J30" s="12">
        <f t="shared" si="0"/>
        <v>0</v>
      </c>
      <c r="K30" s="51">
        <f t="shared" si="1"/>
        <v>0</v>
      </c>
      <c r="L30" s="4"/>
      <c r="M30" s="43"/>
      <c r="N30" s="4"/>
      <c r="O30" s="65"/>
      <c r="P30" s="4"/>
      <c r="Q30" s="13"/>
      <c r="R30" s="14"/>
    </row>
    <row r="31" spans="1:18" x14ac:dyDescent="0.25">
      <c r="A31" s="8">
        <v>18</v>
      </c>
      <c r="B31" s="35" t="s">
        <v>87</v>
      </c>
      <c r="C31" s="9" t="s">
        <v>51</v>
      </c>
      <c r="D31" s="129">
        <f>'[1]410018'!$X$41</f>
        <v>0</v>
      </c>
      <c r="E31" s="137">
        <f>'[1]410018'!$Y$41</f>
        <v>0</v>
      </c>
      <c r="F31" s="11"/>
      <c r="G31" s="11"/>
      <c r="H31" s="129">
        <f>'[2]410018'!$X$41</f>
        <v>0</v>
      </c>
      <c r="I31" s="137">
        <f>'[2]410018'!$Y$41</f>
        <v>0</v>
      </c>
      <c r="J31" s="12"/>
      <c r="K31" s="51"/>
      <c r="L31" s="4"/>
      <c r="M31" s="43"/>
      <c r="N31" s="4"/>
      <c r="O31" s="65"/>
      <c r="P31" s="4"/>
      <c r="Q31" s="13"/>
      <c r="R31" s="14"/>
    </row>
    <row r="32" spans="1:18" x14ac:dyDescent="0.25">
      <c r="A32" s="8">
        <v>19</v>
      </c>
      <c r="B32" s="35" t="s">
        <v>88</v>
      </c>
      <c r="C32" s="9" t="s">
        <v>52</v>
      </c>
      <c r="D32" s="129">
        <f>'[1]410019'!$X$41</f>
        <v>0</v>
      </c>
      <c r="E32" s="137">
        <f>'[1]410019'!$Y$41</f>
        <v>0</v>
      </c>
      <c r="F32" s="11"/>
      <c r="G32" s="11"/>
      <c r="H32" s="129">
        <f>'[2]410019'!$X$41</f>
        <v>0</v>
      </c>
      <c r="I32" s="137">
        <f>'[2]410019'!$Y$41</f>
        <v>0</v>
      </c>
      <c r="J32" s="12">
        <f t="shared" si="0"/>
        <v>0</v>
      </c>
      <c r="K32" s="51">
        <f t="shared" si="1"/>
        <v>0</v>
      </c>
      <c r="L32" s="4"/>
      <c r="M32" s="43"/>
      <c r="N32" s="4"/>
      <c r="O32" s="65"/>
      <c r="P32" s="4"/>
      <c r="Q32" s="13"/>
      <c r="R32" s="14"/>
    </row>
    <row r="33" spans="1:18" x14ac:dyDescent="0.25">
      <c r="A33" s="8">
        <v>20</v>
      </c>
      <c r="B33" s="35" t="s">
        <v>89</v>
      </c>
      <c r="C33" s="9" t="s">
        <v>126</v>
      </c>
      <c r="D33" s="129">
        <f>'[1]410028'!$X$41</f>
        <v>1950</v>
      </c>
      <c r="E33" s="137">
        <f>'[1]410028'!$Y$41</f>
        <v>54848.39</v>
      </c>
      <c r="F33" s="11"/>
      <c r="G33" s="11"/>
      <c r="H33" s="129">
        <f>'[2]410028'!$X$41</f>
        <v>1950</v>
      </c>
      <c r="I33" s="137">
        <f>'[2]410028'!$Y$41</f>
        <v>54848.39</v>
      </c>
      <c r="J33" s="12">
        <f t="shared" si="0"/>
        <v>0</v>
      </c>
      <c r="K33" s="51">
        <f t="shared" si="1"/>
        <v>0</v>
      </c>
      <c r="L33" s="4"/>
      <c r="M33" s="43"/>
      <c r="N33" s="4"/>
      <c r="O33" s="65"/>
      <c r="P33" s="4"/>
      <c r="Q33" s="13"/>
      <c r="R33" s="14"/>
    </row>
    <row r="34" spans="1:18" x14ac:dyDescent="0.25">
      <c r="A34" s="8">
        <v>21</v>
      </c>
      <c r="B34" s="35" t="s">
        <v>90</v>
      </c>
      <c r="C34" s="9" t="s">
        <v>53</v>
      </c>
      <c r="D34" s="129">
        <f>'[1]410029'!$X$41</f>
        <v>2130</v>
      </c>
      <c r="E34" s="137">
        <f>'[1]410029'!$Y$41</f>
        <v>32692.1</v>
      </c>
      <c r="F34" s="11"/>
      <c r="G34" s="11"/>
      <c r="H34" s="129">
        <f>'[2]410029'!$X$41</f>
        <v>2130</v>
      </c>
      <c r="I34" s="137">
        <f>'[2]410029'!$Y$41</f>
        <v>32692.1</v>
      </c>
      <c r="J34" s="12">
        <f t="shared" si="0"/>
        <v>0</v>
      </c>
      <c r="K34" s="51">
        <f t="shared" si="1"/>
        <v>0</v>
      </c>
      <c r="L34" s="4"/>
      <c r="M34" s="43"/>
      <c r="N34" s="4"/>
      <c r="O34" s="65"/>
      <c r="P34" s="4"/>
      <c r="Q34" s="13"/>
      <c r="R34" s="14"/>
    </row>
    <row r="35" spans="1:18" x14ac:dyDescent="0.25">
      <c r="A35" s="8">
        <v>22</v>
      </c>
      <c r="B35" s="35" t="s">
        <v>91</v>
      </c>
      <c r="C35" s="9" t="s">
        <v>54</v>
      </c>
      <c r="D35" s="129">
        <f>'[1]410030'!$X$41</f>
        <v>360</v>
      </c>
      <c r="E35" s="137">
        <f>'[1]410030'!$Y$41</f>
        <v>26597.15</v>
      </c>
      <c r="F35" s="11"/>
      <c r="G35" s="11"/>
      <c r="H35" s="129">
        <f>'[2]410030'!$X$41</f>
        <v>360</v>
      </c>
      <c r="I35" s="137">
        <f>'[2]410030'!$Y$41</f>
        <v>26597.15</v>
      </c>
      <c r="J35" s="12">
        <f t="shared" si="0"/>
        <v>0</v>
      </c>
      <c r="K35" s="51">
        <f t="shared" si="1"/>
        <v>0</v>
      </c>
      <c r="L35" s="4"/>
      <c r="M35" s="43"/>
      <c r="N35" s="4"/>
      <c r="O35" s="65"/>
      <c r="P35" s="4"/>
      <c r="Q35" s="13"/>
      <c r="R35" s="14"/>
    </row>
    <row r="36" spans="1:18" x14ac:dyDescent="0.25">
      <c r="A36" s="8">
        <v>23</v>
      </c>
      <c r="B36" s="35" t="s">
        <v>92</v>
      </c>
      <c r="C36" s="9" t="s">
        <v>127</v>
      </c>
      <c r="D36" s="129">
        <f>'[1]410031'!$X$41</f>
        <v>737</v>
      </c>
      <c r="E36" s="137">
        <f>'[1]410031'!$Y$41</f>
        <v>34717.97</v>
      </c>
      <c r="F36" s="11"/>
      <c r="G36" s="11"/>
      <c r="H36" s="129">
        <f>'[2]410031'!$X$41</f>
        <v>737</v>
      </c>
      <c r="I36" s="137">
        <f>'[2]410031'!$Y$41</f>
        <v>34717.97</v>
      </c>
      <c r="J36" s="12">
        <f t="shared" si="0"/>
        <v>0</v>
      </c>
      <c r="K36" s="51">
        <f t="shared" si="1"/>
        <v>0</v>
      </c>
      <c r="L36" s="4"/>
      <c r="M36" s="43"/>
      <c r="N36" s="4"/>
      <c r="O36" s="65"/>
      <c r="P36" s="4"/>
      <c r="Q36" s="13"/>
      <c r="R36" s="14"/>
    </row>
    <row r="37" spans="1:18" x14ac:dyDescent="0.25">
      <c r="A37" s="8">
        <v>24</v>
      </c>
      <c r="B37" s="35" t="s">
        <v>93</v>
      </c>
      <c r="C37" s="9" t="s">
        <v>55</v>
      </c>
      <c r="D37" s="129">
        <f>'[1]410032'!$X$41</f>
        <v>542</v>
      </c>
      <c r="E37" s="137">
        <f>'[1]410032'!$Y$41</f>
        <v>15880.96</v>
      </c>
      <c r="F37" s="11"/>
      <c r="G37" s="11"/>
      <c r="H37" s="129">
        <f>'[2]410032'!$X$41</f>
        <v>542</v>
      </c>
      <c r="I37" s="137">
        <f>'[2]410032'!$Y$41</f>
        <v>15880.96</v>
      </c>
      <c r="J37" s="12">
        <f t="shared" si="0"/>
        <v>0</v>
      </c>
      <c r="K37" s="51">
        <f t="shared" si="1"/>
        <v>0</v>
      </c>
      <c r="L37" s="4"/>
      <c r="M37" s="43"/>
      <c r="N37" s="4"/>
      <c r="O37" s="65"/>
      <c r="P37" s="4"/>
      <c r="Q37" s="13"/>
      <c r="R37" s="14"/>
    </row>
    <row r="38" spans="1:18" x14ac:dyDescent="0.25">
      <c r="A38" s="8">
        <v>25</v>
      </c>
      <c r="B38" s="35" t="s">
        <v>94</v>
      </c>
      <c r="C38" s="9" t="s">
        <v>56</v>
      </c>
      <c r="D38" s="129">
        <f>'[1]410033'!$X$41</f>
        <v>482</v>
      </c>
      <c r="E38" s="137">
        <f>'[1]410033'!$Y$41</f>
        <v>18345.060000000001</v>
      </c>
      <c r="F38" s="11"/>
      <c r="G38" s="11"/>
      <c r="H38" s="129">
        <f>'[2]410033'!$X$41</f>
        <v>482</v>
      </c>
      <c r="I38" s="137">
        <f>'[2]410033'!$Y$41</f>
        <v>18345.060000000001</v>
      </c>
      <c r="J38" s="12">
        <f t="shared" si="0"/>
        <v>0</v>
      </c>
      <c r="K38" s="51">
        <f t="shared" si="1"/>
        <v>0</v>
      </c>
      <c r="L38" s="4"/>
      <c r="M38" s="43"/>
      <c r="N38" s="4"/>
      <c r="O38" s="65"/>
      <c r="P38" s="4"/>
      <c r="Q38" s="13"/>
      <c r="R38" s="14"/>
    </row>
    <row r="39" spans="1:18" x14ac:dyDescent="0.25">
      <c r="A39" s="8">
        <v>26</v>
      </c>
      <c r="B39" s="35" t="s">
        <v>95</v>
      </c>
      <c r="C39" s="9" t="s">
        <v>57</v>
      </c>
      <c r="D39" s="129">
        <f>'[1]410035'!$X$41</f>
        <v>3038</v>
      </c>
      <c r="E39" s="137">
        <f>'[1]410035'!$Y$41</f>
        <v>154845.58000000002</v>
      </c>
      <c r="F39" s="11"/>
      <c r="G39" s="11"/>
      <c r="H39" s="129">
        <f>'[2]410035'!$X$41</f>
        <v>3038</v>
      </c>
      <c r="I39" s="137">
        <f>'[2]410035'!$Y$41</f>
        <v>154845.58000000002</v>
      </c>
      <c r="J39" s="12">
        <f t="shared" si="0"/>
        <v>0</v>
      </c>
      <c r="K39" s="51">
        <f t="shared" si="1"/>
        <v>0</v>
      </c>
      <c r="L39" s="4"/>
      <c r="M39" s="43"/>
      <c r="N39" s="4"/>
      <c r="O39" s="65"/>
      <c r="P39" s="4"/>
      <c r="Q39" s="13"/>
      <c r="R39" s="14"/>
    </row>
    <row r="40" spans="1:18" x14ac:dyDescent="0.25">
      <c r="A40" s="8">
        <v>27</v>
      </c>
      <c r="B40" s="35" t="s">
        <v>96</v>
      </c>
      <c r="C40" s="9" t="s">
        <v>58</v>
      </c>
      <c r="D40" s="129">
        <f>'[1]410036'!$X$41</f>
        <v>0</v>
      </c>
      <c r="E40" s="137">
        <f>'[1]410036'!$Y$41</f>
        <v>0</v>
      </c>
      <c r="F40" s="11"/>
      <c r="G40" s="11"/>
      <c r="H40" s="129">
        <f>'[2]410036'!$X$41</f>
        <v>0</v>
      </c>
      <c r="I40" s="137">
        <f>'[2]410036'!$Y$41</f>
        <v>0</v>
      </c>
      <c r="J40" s="12">
        <f t="shared" si="0"/>
        <v>0</v>
      </c>
      <c r="K40" s="51">
        <f t="shared" si="1"/>
        <v>0</v>
      </c>
      <c r="L40" s="4"/>
      <c r="M40" s="43"/>
      <c r="N40" s="4"/>
      <c r="O40" s="65"/>
      <c r="P40" s="4"/>
      <c r="Q40" s="13"/>
      <c r="R40" s="14"/>
    </row>
    <row r="41" spans="1:18" x14ac:dyDescent="0.25">
      <c r="A41" s="8">
        <v>28</v>
      </c>
      <c r="B41" s="35" t="s">
        <v>97</v>
      </c>
      <c r="C41" s="9" t="s">
        <v>59</v>
      </c>
      <c r="D41" s="129">
        <f>'[1]410037'!$X$41</f>
        <v>1238</v>
      </c>
      <c r="E41" s="137">
        <f>'[1]410037'!$Y$41</f>
        <v>28797.47</v>
      </c>
      <c r="F41" s="11"/>
      <c r="G41" s="11"/>
      <c r="H41" s="129">
        <f>'[2]410037'!$X$41</f>
        <v>1238</v>
      </c>
      <c r="I41" s="137">
        <f>'[2]410037'!$Y$41</f>
        <v>28797.47</v>
      </c>
      <c r="J41" s="12">
        <f t="shared" si="0"/>
        <v>0</v>
      </c>
      <c r="K41" s="51">
        <f t="shared" si="1"/>
        <v>0</v>
      </c>
      <c r="L41" s="4"/>
      <c r="M41" s="43"/>
      <c r="N41" s="4"/>
      <c r="O41" s="65"/>
      <c r="P41" s="4"/>
      <c r="Q41" s="13"/>
      <c r="R41" s="14"/>
    </row>
    <row r="42" spans="1:18" x14ac:dyDescent="0.25">
      <c r="A42" s="8">
        <v>29</v>
      </c>
      <c r="B42" s="35" t="s">
        <v>98</v>
      </c>
      <c r="C42" s="9" t="s">
        <v>60</v>
      </c>
      <c r="D42" s="129">
        <f>'[1]410038'!$X$41</f>
        <v>610</v>
      </c>
      <c r="E42" s="137">
        <f>'[1]410038'!$Y$41</f>
        <v>25964.76</v>
      </c>
      <c r="F42" s="11"/>
      <c r="G42" s="11"/>
      <c r="H42" s="129">
        <f>'[2]410038'!$X$41</f>
        <v>610</v>
      </c>
      <c r="I42" s="137">
        <f>'[2]410038'!$Y$41</f>
        <v>25964.76</v>
      </c>
      <c r="J42" s="12">
        <f t="shared" si="0"/>
        <v>0</v>
      </c>
      <c r="K42" s="51">
        <f t="shared" si="1"/>
        <v>0</v>
      </c>
      <c r="L42" s="4"/>
      <c r="M42" s="43"/>
      <c r="N42" s="4"/>
      <c r="O42" s="65"/>
      <c r="P42" s="4"/>
      <c r="Q42" s="13"/>
      <c r="R42" s="14"/>
    </row>
    <row r="43" spans="1:18" x14ac:dyDescent="0.25">
      <c r="A43" s="8">
        <v>30</v>
      </c>
      <c r="B43" s="35" t="s">
        <v>99</v>
      </c>
      <c r="C43" s="9" t="s">
        <v>128</v>
      </c>
      <c r="D43" s="129">
        <f>'[1]410039'!$X$41</f>
        <v>528</v>
      </c>
      <c r="E43" s="137">
        <f>'[1]410039'!$Y$41</f>
        <v>25319.83</v>
      </c>
      <c r="F43" s="11"/>
      <c r="G43" s="11"/>
      <c r="H43" s="129">
        <f>'[2]410039'!$X$41</f>
        <v>528</v>
      </c>
      <c r="I43" s="137">
        <f>'[2]410039'!$Y$41</f>
        <v>25319.83</v>
      </c>
      <c r="J43" s="12">
        <f t="shared" si="0"/>
        <v>0</v>
      </c>
      <c r="K43" s="51">
        <f t="shared" si="1"/>
        <v>0</v>
      </c>
      <c r="L43" s="4"/>
      <c r="M43" s="43"/>
      <c r="N43" s="4"/>
      <c r="O43" s="65"/>
      <c r="P43" s="4"/>
      <c r="Q43" s="13"/>
      <c r="R43" s="14"/>
    </row>
    <row r="44" spans="1:18" x14ac:dyDescent="0.25">
      <c r="A44" s="8">
        <v>31</v>
      </c>
      <c r="B44" s="35" t="s">
        <v>100</v>
      </c>
      <c r="C44" s="9" t="s">
        <v>61</v>
      </c>
      <c r="D44" s="129">
        <f>'[1]410040'!$X$41</f>
        <v>313</v>
      </c>
      <c r="E44" s="137">
        <f>'[1]410040'!$Y$41</f>
        <v>11719.38</v>
      </c>
      <c r="F44" s="11"/>
      <c r="G44" s="11"/>
      <c r="H44" s="129">
        <f>'[2]410040'!$X$41</f>
        <v>313</v>
      </c>
      <c r="I44" s="137">
        <f>'[2]410040'!$Y$41</f>
        <v>11719.38</v>
      </c>
      <c r="J44" s="12">
        <f t="shared" si="0"/>
        <v>0</v>
      </c>
      <c r="K44" s="51">
        <f t="shared" si="1"/>
        <v>0</v>
      </c>
      <c r="L44" s="4"/>
      <c r="M44" s="43"/>
      <c r="N44" s="4"/>
      <c r="O44" s="65"/>
      <c r="P44" s="4"/>
      <c r="Q44" s="13"/>
      <c r="R44" s="14"/>
    </row>
    <row r="45" spans="1:18" x14ac:dyDescent="0.25">
      <c r="A45" s="8">
        <v>32</v>
      </c>
      <c r="B45" s="35" t="s">
        <v>101</v>
      </c>
      <c r="C45" s="9" t="s">
        <v>62</v>
      </c>
      <c r="D45" s="129">
        <f>'[1]410042'!$X$41</f>
        <v>0</v>
      </c>
      <c r="E45" s="137">
        <f>'[1]410042'!$Y$41</f>
        <v>0</v>
      </c>
      <c r="F45" s="11"/>
      <c r="G45" s="11"/>
      <c r="H45" s="129">
        <f>'[2]410042'!$X$41</f>
        <v>0</v>
      </c>
      <c r="I45" s="137">
        <f>'[2]410042'!$Y$41</f>
        <v>0</v>
      </c>
      <c r="J45" s="12">
        <f t="shared" si="0"/>
        <v>0</v>
      </c>
      <c r="K45" s="51">
        <f t="shared" si="1"/>
        <v>0</v>
      </c>
      <c r="L45" s="4"/>
      <c r="M45" s="43"/>
      <c r="N45" s="4"/>
      <c r="O45" s="65"/>
      <c r="P45" s="4"/>
      <c r="Q45" s="13"/>
      <c r="R45" s="14"/>
    </row>
    <row r="46" spans="1:18" x14ac:dyDescent="0.25">
      <c r="A46" s="8">
        <v>33</v>
      </c>
      <c r="B46" s="35" t="s">
        <v>102</v>
      </c>
      <c r="C46" s="9" t="s">
        <v>129</v>
      </c>
      <c r="D46" s="129">
        <f>'[1]410043'!$X$41</f>
        <v>0</v>
      </c>
      <c r="E46" s="137">
        <f>'[1]410043'!$Y$41</f>
        <v>0</v>
      </c>
      <c r="F46" s="11"/>
      <c r="G46" s="11"/>
      <c r="H46" s="129">
        <f>'[2]410043'!$X$41</f>
        <v>0</v>
      </c>
      <c r="I46" s="137">
        <f>'[2]410043'!$Y$41</f>
        <v>0</v>
      </c>
      <c r="J46" s="12">
        <f t="shared" ref="J46:J66" si="2">H46-D46</f>
        <v>0</v>
      </c>
      <c r="K46" s="51">
        <f t="shared" ref="K46:K66" si="3">I46-E46</f>
        <v>0</v>
      </c>
      <c r="L46" s="4"/>
      <c r="M46" s="43"/>
      <c r="N46" s="4"/>
      <c r="O46" s="65"/>
      <c r="P46" s="4"/>
      <c r="Q46" s="13"/>
      <c r="R46" s="14"/>
    </row>
    <row r="47" spans="1:18" x14ac:dyDescent="0.25">
      <c r="A47" s="8">
        <v>34</v>
      </c>
      <c r="B47" s="35" t="s">
        <v>103</v>
      </c>
      <c r="C47" s="9" t="s">
        <v>63</v>
      </c>
      <c r="D47" s="129">
        <f>'[1]410046'!$X$41</f>
        <v>0</v>
      </c>
      <c r="E47" s="137">
        <f>'[1]410046'!$Y$41</f>
        <v>0</v>
      </c>
      <c r="F47" s="11"/>
      <c r="G47" s="11"/>
      <c r="H47" s="129">
        <f>'[2]410046'!$X$41</f>
        <v>0</v>
      </c>
      <c r="I47" s="137">
        <f>'[2]410046'!$Y$41</f>
        <v>0</v>
      </c>
      <c r="J47" s="12">
        <f t="shared" si="2"/>
        <v>0</v>
      </c>
      <c r="K47" s="51">
        <f t="shared" si="3"/>
        <v>0</v>
      </c>
      <c r="L47" s="4"/>
      <c r="M47" s="43"/>
      <c r="N47" s="4"/>
      <c r="O47" s="65"/>
      <c r="P47" s="4"/>
      <c r="Q47" s="13"/>
      <c r="R47" s="14"/>
    </row>
    <row r="48" spans="1:18" x14ac:dyDescent="0.25">
      <c r="A48" s="8">
        <v>35</v>
      </c>
      <c r="B48" s="35" t="s">
        <v>104</v>
      </c>
      <c r="C48" s="9" t="s">
        <v>130</v>
      </c>
      <c r="D48" s="129">
        <f>'[1]410047'!$X$41</f>
        <v>1224</v>
      </c>
      <c r="E48" s="137">
        <f>'[1]410047'!$Y$41</f>
        <v>18926.61</v>
      </c>
      <c r="F48" s="11"/>
      <c r="G48" s="11"/>
      <c r="H48" s="129">
        <f>'[2]410047'!$X$41</f>
        <v>1224</v>
      </c>
      <c r="I48" s="137">
        <f>'[2]410047'!$Y$41</f>
        <v>18926.61</v>
      </c>
      <c r="J48" s="12">
        <f t="shared" si="2"/>
        <v>0</v>
      </c>
      <c r="K48" s="51">
        <f t="shared" si="3"/>
        <v>0</v>
      </c>
      <c r="L48" s="4"/>
      <c r="M48" s="43"/>
      <c r="N48" s="4"/>
      <c r="O48" s="65"/>
      <c r="P48" s="4"/>
      <c r="Q48" s="13"/>
      <c r="R48" s="14"/>
    </row>
    <row r="49" spans="1:18" x14ac:dyDescent="0.25">
      <c r="A49" s="8">
        <v>36</v>
      </c>
      <c r="B49" s="35" t="s">
        <v>105</v>
      </c>
      <c r="C49" s="9" t="s">
        <v>64</v>
      </c>
      <c r="D49" s="129">
        <f>'[1]410051'!$X$41</f>
        <v>13797</v>
      </c>
      <c r="E49" s="137">
        <f>'[1]410051'!$Y$41</f>
        <v>242269.58</v>
      </c>
      <c r="F49" s="11"/>
      <c r="G49" s="11"/>
      <c r="H49" s="129">
        <f>'[2]410051'!$X$41</f>
        <v>13797</v>
      </c>
      <c r="I49" s="137">
        <f>'[2]410051'!$Y$41</f>
        <v>242269.58</v>
      </c>
      <c r="J49" s="12">
        <f t="shared" si="2"/>
        <v>0</v>
      </c>
      <c r="K49" s="51">
        <f t="shared" si="3"/>
        <v>0</v>
      </c>
      <c r="L49" s="4"/>
      <c r="M49" s="43"/>
      <c r="N49" s="4"/>
      <c r="O49" s="65"/>
      <c r="P49" s="4"/>
      <c r="Q49" s="13"/>
      <c r="R49" s="14"/>
    </row>
    <row r="50" spans="1:18" x14ac:dyDescent="0.25">
      <c r="A50" s="8">
        <v>37</v>
      </c>
      <c r="B50" s="35" t="s">
        <v>106</v>
      </c>
      <c r="C50" s="9" t="s">
        <v>131</v>
      </c>
      <c r="D50" s="129">
        <f>'[1]410052'!$X$41</f>
        <v>43934</v>
      </c>
      <c r="E50" s="137">
        <f>'[1]410052'!$Y$41</f>
        <v>660006</v>
      </c>
      <c r="F50" s="11"/>
      <c r="G50" s="11"/>
      <c r="H50" s="129">
        <f>'[2]410052'!$X$41</f>
        <v>43934</v>
      </c>
      <c r="I50" s="137">
        <f>'[2]410052'!$Y$41</f>
        <v>660006</v>
      </c>
      <c r="J50" s="12">
        <f t="shared" si="2"/>
        <v>0</v>
      </c>
      <c r="K50" s="51">
        <f t="shared" si="3"/>
        <v>0</v>
      </c>
      <c r="L50" s="4"/>
      <c r="M50" s="43"/>
      <c r="N50" s="4"/>
      <c r="O50" s="65"/>
      <c r="P50" s="4"/>
      <c r="Q50" s="13"/>
      <c r="R50" s="14"/>
    </row>
    <row r="51" spans="1:18" x14ac:dyDescent="0.25">
      <c r="A51" s="8">
        <v>38</v>
      </c>
      <c r="B51" s="35" t="s">
        <v>107</v>
      </c>
      <c r="C51" s="9" t="s">
        <v>65</v>
      </c>
      <c r="D51" s="129">
        <f>'[1]410056'!$X$41</f>
        <v>0</v>
      </c>
      <c r="E51" s="137">
        <f>'[1]410056'!$Y$41</f>
        <v>0</v>
      </c>
      <c r="F51" s="11"/>
      <c r="G51" s="11"/>
      <c r="H51" s="129">
        <f>'[2]410056'!$X$41</f>
        <v>0</v>
      </c>
      <c r="I51" s="137">
        <f>'[2]410056'!$Y$41</f>
        <v>0</v>
      </c>
      <c r="J51" s="12">
        <f t="shared" si="2"/>
        <v>0</v>
      </c>
      <c r="K51" s="51">
        <f t="shared" si="3"/>
        <v>0</v>
      </c>
      <c r="L51" s="4"/>
      <c r="M51" s="43"/>
      <c r="N51" s="4"/>
      <c r="O51" s="65"/>
      <c r="P51" s="4"/>
      <c r="Q51" s="13"/>
      <c r="R51" s="14"/>
    </row>
    <row r="52" spans="1:18" x14ac:dyDescent="0.25">
      <c r="A52" s="8">
        <v>39</v>
      </c>
      <c r="B52" s="35" t="s">
        <v>108</v>
      </c>
      <c r="C52" s="9" t="s">
        <v>66</v>
      </c>
      <c r="D52" s="129">
        <f>'[1]410058'!$X$41</f>
        <v>0</v>
      </c>
      <c r="E52" s="137">
        <f>'[1]410058'!$Y$41</f>
        <v>0</v>
      </c>
      <c r="F52" s="11"/>
      <c r="G52" s="11"/>
      <c r="H52" s="129">
        <f>'[2]410058'!$X$41</f>
        <v>0</v>
      </c>
      <c r="I52" s="137">
        <f>'[2]410058'!$Y$41</f>
        <v>0</v>
      </c>
      <c r="J52" s="12">
        <f t="shared" si="2"/>
        <v>0</v>
      </c>
      <c r="K52" s="51">
        <f t="shared" si="3"/>
        <v>0</v>
      </c>
      <c r="L52" s="4"/>
      <c r="M52" s="43"/>
      <c r="N52" s="4"/>
      <c r="O52" s="65"/>
      <c r="P52" s="4"/>
      <c r="Q52" s="13"/>
      <c r="R52" s="14"/>
    </row>
    <row r="53" spans="1:18" x14ac:dyDescent="0.25">
      <c r="A53" s="8"/>
      <c r="B53" s="35"/>
      <c r="C53" s="121"/>
      <c r="D53" s="129">
        <f>'[1]410064'!$X$41</f>
        <v>0</v>
      </c>
      <c r="E53" s="137">
        <f>'[1]410064'!$Y$41</f>
        <v>0</v>
      </c>
      <c r="F53" s="11"/>
      <c r="G53" s="11"/>
      <c r="H53" s="129">
        <f>'[2]410064'!$X$41</f>
        <v>0</v>
      </c>
      <c r="I53" s="137">
        <f>'[2]410064'!$Y$41</f>
        <v>0</v>
      </c>
      <c r="J53" s="12"/>
      <c r="K53" s="51"/>
      <c r="L53" s="4"/>
      <c r="M53" s="43"/>
      <c r="N53" s="4"/>
      <c r="O53" s="65"/>
      <c r="P53" s="4"/>
      <c r="Q53" s="13"/>
      <c r="R53" s="14"/>
    </row>
    <row r="54" spans="1:18" x14ac:dyDescent="0.25">
      <c r="A54" s="8">
        <v>41</v>
      </c>
      <c r="B54" s="35" t="s">
        <v>109</v>
      </c>
      <c r="C54" s="127" t="s">
        <v>67</v>
      </c>
      <c r="D54" s="129">
        <f>'[1]410068'!$X$41</f>
        <v>0</v>
      </c>
      <c r="E54" s="137">
        <f>'[1]410068'!$Y$41</f>
        <v>0</v>
      </c>
      <c r="F54" s="11"/>
      <c r="G54" s="11"/>
      <c r="H54" s="129">
        <f>'[2]410068'!$X$41</f>
        <v>0</v>
      </c>
      <c r="I54" s="137">
        <f>'[2]410068'!$Y$41</f>
        <v>0</v>
      </c>
      <c r="J54" s="12">
        <f t="shared" si="2"/>
        <v>0</v>
      </c>
      <c r="K54" s="51">
        <f t="shared" si="3"/>
        <v>0</v>
      </c>
      <c r="L54" s="4"/>
      <c r="M54" s="43"/>
      <c r="N54" s="4"/>
      <c r="O54" s="65"/>
      <c r="P54" s="4"/>
      <c r="Q54" s="13"/>
      <c r="R54" s="14"/>
    </row>
    <row r="55" spans="1:18" x14ac:dyDescent="0.25">
      <c r="A55" s="8">
        <v>42</v>
      </c>
      <c r="B55" s="35" t="s">
        <v>110</v>
      </c>
      <c r="C55" s="127" t="s">
        <v>68</v>
      </c>
      <c r="D55" s="129">
        <f>'[1]410069'!$X$41</f>
        <v>0</v>
      </c>
      <c r="E55" s="137">
        <f>'[1]410069'!$Y$41</f>
        <v>0</v>
      </c>
      <c r="F55" s="11"/>
      <c r="G55" s="11"/>
      <c r="H55" s="129">
        <f>'[2]410069'!$X$41</f>
        <v>0</v>
      </c>
      <c r="I55" s="137">
        <f>'[2]410069'!$Y$41</f>
        <v>0</v>
      </c>
      <c r="J55" s="12">
        <f t="shared" si="2"/>
        <v>0</v>
      </c>
      <c r="K55" s="51">
        <f t="shared" si="3"/>
        <v>0</v>
      </c>
      <c r="L55" s="4"/>
      <c r="M55" s="43"/>
      <c r="N55" s="4"/>
      <c r="O55" s="65"/>
      <c r="P55" s="4"/>
      <c r="Q55" s="13"/>
      <c r="R55" s="14"/>
    </row>
    <row r="56" spans="1:18" x14ac:dyDescent="0.25">
      <c r="A56" s="8">
        <v>43</v>
      </c>
      <c r="B56" s="35">
        <v>410071</v>
      </c>
      <c r="C56" s="127" t="s">
        <v>69</v>
      </c>
      <c r="D56" s="129">
        <f>'[1]410071'!$X$41</f>
        <v>0</v>
      </c>
      <c r="E56" s="137">
        <f>'[1]410071'!$Y$41</f>
        <v>0</v>
      </c>
      <c r="F56" s="11"/>
      <c r="G56" s="11"/>
      <c r="H56" s="129">
        <f>'[2]410071'!$X$41</f>
        <v>0</v>
      </c>
      <c r="I56" s="137">
        <f>'[2]410071'!$Y$41</f>
        <v>0</v>
      </c>
      <c r="J56" s="12">
        <f t="shared" si="2"/>
        <v>0</v>
      </c>
      <c r="K56" s="51">
        <f t="shared" si="3"/>
        <v>0</v>
      </c>
      <c r="L56" s="4"/>
      <c r="M56" s="43"/>
      <c r="N56" s="4"/>
      <c r="O56" s="65"/>
      <c r="P56" s="4"/>
      <c r="Q56" s="13"/>
      <c r="R56" s="14"/>
    </row>
    <row r="57" spans="1:18" x14ac:dyDescent="0.25">
      <c r="A57" s="8">
        <v>44</v>
      </c>
      <c r="B57" s="35">
        <v>410077</v>
      </c>
      <c r="C57" s="127" t="s">
        <v>132</v>
      </c>
      <c r="D57" s="129">
        <f>'[1]410077'!$X$41</f>
        <v>0</v>
      </c>
      <c r="E57" s="137">
        <f>'[1]410077'!$Y$41</f>
        <v>0</v>
      </c>
      <c r="F57" s="11"/>
      <c r="G57" s="11"/>
      <c r="H57" s="129">
        <f>'[2]410077'!$X$41</f>
        <v>0</v>
      </c>
      <c r="I57" s="137">
        <f>'[2]410077'!$Y$41</f>
        <v>0</v>
      </c>
      <c r="J57" s="12"/>
      <c r="K57" s="51"/>
      <c r="L57" s="4"/>
      <c r="M57" s="43"/>
      <c r="N57" s="4"/>
      <c r="O57" s="65"/>
      <c r="P57" s="4"/>
      <c r="Q57" s="13"/>
      <c r="R57" s="14"/>
    </row>
    <row r="58" spans="1:18" x14ac:dyDescent="0.25">
      <c r="A58" s="8">
        <v>45</v>
      </c>
      <c r="B58" s="357">
        <v>410084</v>
      </c>
      <c r="C58" s="127" t="s">
        <v>133</v>
      </c>
      <c r="D58" s="129">
        <f>'[1]410084'!$X$41</f>
        <v>0</v>
      </c>
      <c r="E58" s="137">
        <f>'[1]410084'!$Y$41</f>
        <v>0</v>
      </c>
      <c r="F58" s="11"/>
      <c r="G58" s="11"/>
      <c r="H58" s="129">
        <f>'[2]410084'!$X$41</f>
        <v>0</v>
      </c>
      <c r="I58" s="137">
        <f>'[2]410084'!$Y$41</f>
        <v>0</v>
      </c>
      <c r="J58" s="12">
        <f t="shared" si="2"/>
        <v>0</v>
      </c>
      <c r="K58" s="51">
        <f t="shared" si="3"/>
        <v>0</v>
      </c>
      <c r="L58" s="4"/>
      <c r="M58" s="43"/>
      <c r="N58" s="4"/>
      <c r="O58" s="65"/>
      <c r="P58" s="4"/>
      <c r="Q58" s="13"/>
      <c r="R58" s="14"/>
    </row>
    <row r="59" spans="1:18" x14ac:dyDescent="0.25">
      <c r="A59" s="8">
        <v>46</v>
      </c>
      <c r="B59" s="357">
        <v>410087</v>
      </c>
      <c r="C59" s="127" t="s">
        <v>134</v>
      </c>
      <c r="D59" s="129">
        <f>'[1]410087'!$X$41</f>
        <v>0</v>
      </c>
      <c r="E59" s="137">
        <f>'[1]410087'!$Y$41</f>
        <v>0</v>
      </c>
      <c r="F59" s="11"/>
      <c r="G59" s="11"/>
      <c r="H59" s="129">
        <f>'[2]410087'!$X$41</f>
        <v>0</v>
      </c>
      <c r="I59" s="137">
        <f>'[2]410087'!$Y$41</f>
        <v>0</v>
      </c>
      <c r="J59" s="12"/>
      <c r="K59" s="51"/>
      <c r="L59" s="4"/>
      <c r="M59" s="43"/>
      <c r="N59" s="4"/>
      <c r="O59" s="65"/>
      <c r="P59" s="4"/>
      <c r="Q59" s="13"/>
      <c r="R59" s="14"/>
    </row>
    <row r="60" spans="1:18" x14ac:dyDescent="0.25">
      <c r="A60" s="8">
        <v>47</v>
      </c>
      <c r="B60" s="35" t="s">
        <v>111</v>
      </c>
      <c r="C60" s="127" t="s">
        <v>70</v>
      </c>
      <c r="D60" s="129">
        <f>'[1]410089'!$X$41</f>
        <v>0</v>
      </c>
      <c r="E60" s="137">
        <f>'[1]410089'!$Y$41</f>
        <v>0</v>
      </c>
      <c r="F60" s="11"/>
      <c r="G60" s="11"/>
      <c r="H60" s="129">
        <f>'[2]410089'!$X$41</f>
        <v>0</v>
      </c>
      <c r="I60" s="137">
        <f>'[2]410089'!$Y$41</f>
        <v>0</v>
      </c>
      <c r="J60" s="12">
        <f t="shared" si="2"/>
        <v>0</v>
      </c>
      <c r="K60" s="3">
        <f t="shared" si="3"/>
        <v>0</v>
      </c>
      <c r="L60" s="15"/>
      <c r="M60" s="333"/>
      <c r="N60" s="15"/>
      <c r="O60" s="52"/>
      <c r="P60" s="15"/>
      <c r="Q60" s="16"/>
      <c r="R60" s="14"/>
    </row>
    <row r="61" spans="1:18" x14ac:dyDescent="0.25">
      <c r="A61" s="8"/>
      <c r="B61" s="35"/>
      <c r="C61" s="127"/>
      <c r="D61" s="129">
        <f>'[1]410092'!$X$41</f>
        <v>0</v>
      </c>
      <c r="E61" s="137">
        <f>'[1]410092'!$Y$41</f>
        <v>0</v>
      </c>
      <c r="F61" s="11"/>
      <c r="G61" s="11"/>
      <c r="H61" s="129">
        <f>'[2]410092'!$X$41</f>
        <v>0</v>
      </c>
      <c r="I61" s="137">
        <f>'[2]410092'!$Y$41</f>
        <v>0</v>
      </c>
      <c r="J61" s="12"/>
      <c r="K61" s="3"/>
      <c r="L61" s="15"/>
      <c r="M61" s="333"/>
      <c r="N61" s="15"/>
      <c r="O61" s="52"/>
      <c r="P61" s="15"/>
      <c r="Q61" s="16"/>
      <c r="R61" s="14"/>
    </row>
    <row r="62" spans="1:18" x14ac:dyDescent="0.25">
      <c r="A62" s="8">
        <v>49</v>
      </c>
      <c r="B62" s="357" t="s">
        <v>112</v>
      </c>
      <c r="C62" s="127" t="s">
        <v>135</v>
      </c>
      <c r="D62" s="129">
        <f>'[1]410095'!$X$41</f>
        <v>0</v>
      </c>
      <c r="E62" s="137">
        <f>'[1]410095'!$Y$41</f>
        <v>0</v>
      </c>
      <c r="F62" s="11"/>
      <c r="G62" s="11"/>
      <c r="H62" s="129">
        <f>'[2]410095'!$X$41</f>
        <v>0</v>
      </c>
      <c r="I62" s="137">
        <f>'[2]410095'!$Y$41</f>
        <v>0</v>
      </c>
      <c r="J62" s="12"/>
      <c r="K62" s="3"/>
      <c r="L62" s="15"/>
      <c r="M62" s="333"/>
      <c r="N62" s="15"/>
      <c r="O62" s="52"/>
      <c r="P62" s="15"/>
      <c r="Q62" s="16"/>
      <c r="R62" s="14"/>
    </row>
    <row r="63" spans="1:18" x14ac:dyDescent="0.25">
      <c r="A63" s="8">
        <v>50</v>
      </c>
      <c r="B63" s="35">
        <v>410100</v>
      </c>
      <c r="C63" s="127" t="s">
        <v>136</v>
      </c>
      <c r="D63" s="129">
        <f>'[1]410100'!$X$41</f>
        <v>0</v>
      </c>
      <c r="E63" s="137">
        <f>'[1]410100'!$Y$41</f>
        <v>0</v>
      </c>
      <c r="F63" s="11"/>
      <c r="G63" s="11"/>
      <c r="H63" s="129">
        <f>'[2]410100'!$X$41</f>
        <v>0</v>
      </c>
      <c r="I63" s="137">
        <f>'[2]410100'!$Y$41</f>
        <v>0</v>
      </c>
      <c r="J63" s="12">
        <f t="shared" si="2"/>
        <v>0</v>
      </c>
      <c r="K63" s="3">
        <f t="shared" si="3"/>
        <v>0</v>
      </c>
      <c r="L63" s="15"/>
      <c r="M63" s="333"/>
      <c r="N63" s="15"/>
      <c r="O63" s="52"/>
      <c r="P63" s="15"/>
      <c r="Q63" s="16"/>
      <c r="R63" s="14"/>
    </row>
    <row r="64" spans="1:18" x14ac:dyDescent="0.25">
      <c r="A64" s="8">
        <v>51</v>
      </c>
      <c r="B64" s="35" t="s">
        <v>113</v>
      </c>
      <c r="C64" s="127" t="s">
        <v>137</v>
      </c>
      <c r="D64" s="129">
        <f>'[1]410106'!$X$41</f>
        <v>0</v>
      </c>
      <c r="E64" s="137">
        <f>'[1]410106'!$Y$41</f>
        <v>0</v>
      </c>
      <c r="F64" s="11"/>
      <c r="G64" s="11"/>
      <c r="H64" s="129">
        <f>'[2]410106'!$X$41</f>
        <v>0</v>
      </c>
      <c r="I64" s="137">
        <f>'[2]410106'!$Y$41</f>
        <v>0</v>
      </c>
      <c r="J64" s="12">
        <f t="shared" si="2"/>
        <v>0</v>
      </c>
      <c r="K64" s="3">
        <f t="shared" si="3"/>
        <v>0</v>
      </c>
      <c r="L64" s="15"/>
      <c r="M64" s="333"/>
      <c r="N64" s="15"/>
      <c r="O64" s="52"/>
      <c r="P64" s="15"/>
      <c r="Q64" s="16"/>
      <c r="R64" s="14"/>
    </row>
    <row r="65" spans="1:18" x14ac:dyDescent="0.25">
      <c r="A65" s="8">
        <v>52</v>
      </c>
      <c r="B65" s="35">
        <v>410107</v>
      </c>
      <c r="C65" s="127" t="s">
        <v>138</v>
      </c>
      <c r="D65" s="129">
        <f>'[1]410107'!$X$41</f>
        <v>0</v>
      </c>
      <c r="E65" s="137">
        <f>'[1]410107'!$Y$41</f>
        <v>0</v>
      </c>
      <c r="F65" s="11"/>
      <c r="G65" s="11"/>
      <c r="H65" s="129">
        <f>'[2]410107'!$X$41</f>
        <v>0</v>
      </c>
      <c r="I65" s="137">
        <f>'[2]410107'!$Y$41</f>
        <v>0</v>
      </c>
      <c r="J65" s="12">
        <f t="shared" si="2"/>
        <v>0</v>
      </c>
      <c r="K65" s="3">
        <f t="shared" si="3"/>
        <v>0</v>
      </c>
      <c r="L65" s="17"/>
      <c r="M65" s="334"/>
      <c r="N65" s="17"/>
      <c r="O65" s="194"/>
      <c r="P65" s="17"/>
      <c r="Q65" s="18"/>
      <c r="R65" s="14"/>
    </row>
    <row r="66" spans="1:18" x14ac:dyDescent="0.25">
      <c r="A66" s="8">
        <v>53</v>
      </c>
      <c r="B66" s="357" t="s">
        <v>114</v>
      </c>
      <c r="C66" s="127" t="s">
        <v>139</v>
      </c>
      <c r="D66" s="129">
        <f>'[1]410112'!$X$41</f>
        <v>0</v>
      </c>
      <c r="E66" s="137">
        <f>'[1]410112'!$Y$41</f>
        <v>0</v>
      </c>
      <c r="F66" s="11"/>
      <c r="G66" s="11"/>
      <c r="H66" s="129">
        <f>'[2]410112'!$X$41</f>
        <v>0</v>
      </c>
      <c r="I66" s="137">
        <f>'[2]410112'!$Y$41</f>
        <v>0</v>
      </c>
      <c r="J66" s="12">
        <f t="shared" si="2"/>
        <v>0</v>
      </c>
      <c r="K66" s="3">
        <f t="shared" si="3"/>
        <v>0</v>
      </c>
      <c r="L66" s="17"/>
      <c r="M66" s="334"/>
      <c r="N66" s="17"/>
      <c r="O66" s="194"/>
      <c r="P66" s="17"/>
      <c r="Q66" s="18"/>
      <c r="R66" s="14"/>
    </row>
    <row r="67" spans="1:18" x14ac:dyDescent="0.25">
      <c r="A67" s="8">
        <v>54</v>
      </c>
      <c r="B67" s="357" t="s">
        <v>115</v>
      </c>
      <c r="C67" s="127" t="s">
        <v>140</v>
      </c>
      <c r="D67" s="129">
        <f>'[1]410114'!$X$41</f>
        <v>0</v>
      </c>
      <c r="E67" s="137">
        <f>'[1]410114'!$Y$41</f>
        <v>0</v>
      </c>
      <c r="F67" s="11"/>
      <c r="G67" s="11"/>
      <c r="H67" s="129">
        <f>'[2]410114'!$X$41</f>
        <v>0</v>
      </c>
      <c r="I67" s="137">
        <f>'[2]410114'!$Y$41</f>
        <v>0</v>
      </c>
      <c r="J67" s="12"/>
      <c r="K67" s="3"/>
      <c r="L67" s="17"/>
      <c r="M67" s="334"/>
      <c r="N67" s="17"/>
      <c r="O67" s="194"/>
      <c r="P67" s="17"/>
      <c r="Q67" s="18"/>
      <c r="R67" s="14"/>
    </row>
    <row r="68" spans="1:18" x14ac:dyDescent="0.25">
      <c r="A68" s="8"/>
      <c r="B68" s="357"/>
      <c r="C68" s="121"/>
      <c r="D68" s="129">
        <f>'[1]410115'!$X$41</f>
        <v>0</v>
      </c>
      <c r="E68" s="137">
        <f>'[1]410115'!$Y$41</f>
        <v>0</v>
      </c>
      <c r="F68" s="11"/>
      <c r="G68" s="11"/>
      <c r="H68" s="129">
        <f>'[2]410115'!$X$41</f>
        <v>0</v>
      </c>
      <c r="I68" s="137">
        <f>'[2]410115'!$Y$41</f>
        <v>0</v>
      </c>
      <c r="J68" s="12"/>
      <c r="K68" s="3"/>
      <c r="L68" s="17"/>
      <c r="M68" s="334"/>
      <c r="N68" s="17"/>
      <c r="O68" s="194"/>
      <c r="P68" s="17"/>
      <c r="Q68" s="18"/>
      <c r="R68" s="14"/>
    </row>
    <row r="69" spans="1:18" x14ac:dyDescent="0.25">
      <c r="A69" s="8">
        <v>56</v>
      </c>
      <c r="B69" s="35" t="s">
        <v>116</v>
      </c>
      <c r="C69" s="121" t="s">
        <v>141</v>
      </c>
      <c r="D69" s="129">
        <f>'[1]410116'!$X$41</f>
        <v>0</v>
      </c>
      <c r="E69" s="137">
        <f>'[1]410116'!$Y$41</f>
        <v>0</v>
      </c>
      <c r="F69" s="11"/>
      <c r="G69" s="11"/>
      <c r="H69" s="129">
        <f>'[2]410116'!$X$41</f>
        <v>0</v>
      </c>
      <c r="I69" s="137">
        <f>'[2]410116'!$Y$41</f>
        <v>0</v>
      </c>
      <c r="J69" s="12"/>
      <c r="K69" s="3"/>
      <c r="L69" s="17"/>
      <c r="M69" s="334"/>
      <c r="N69" s="17"/>
      <c r="O69" s="194"/>
      <c r="P69" s="17"/>
      <c r="Q69" s="18"/>
      <c r="R69" s="14"/>
    </row>
    <row r="70" spans="1:18" x14ac:dyDescent="0.25">
      <c r="A70" s="8">
        <v>57</v>
      </c>
      <c r="B70" s="357">
        <v>410117</v>
      </c>
      <c r="C70" s="121" t="s">
        <v>142</v>
      </c>
      <c r="D70" s="129">
        <f>'[1]410117'!$X$41</f>
        <v>0</v>
      </c>
      <c r="E70" s="137">
        <f>'[1]410117'!$Y$41</f>
        <v>0</v>
      </c>
      <c r="F70" s="11"/>
      <c r="G70" s="11"/>
      <c r="H70" s="129">
        <f>'[2]410117'!$X$41</f>
        <v>0</v>
      </c>
      <c r="I70" s="137">
        <f>'[2]410117'!$Y$41</f>
        <v>0</v>
      </c>
      <c r="J70" s="12"/>
      <c r="K70" s="3"/>
      <c r="L70" s="17"/>
      <c r="M70" s="334"/>
      <c r="N70" s="17"/>
      <c r="O70" s="194"/>
      <c r="P70" s="17"/>
      <c r="Q70" s="18"/>
      <c r="R70" s="14"/>
    </row>
    <row r="71" spans="1:18" x14ac:dyDescent="0.25">
      <c r="A71" s="8">
        <v>58</v>
      </c>
      <c r="B71" s="357">
        <v>410118</v>
      </c>
      <c r="C71" s="121" t="s">
        <v>143</v>
      </c>
      <c r="D71" s="129">
        <f>'[1]410118'!$X$41</f>
        <v>0</v>
      </c>
      <c r="E71" s="137">
        <f>'[1]410118'!$Y$41</f>
        <v>0</v>
      </c>
      <c r="F71" s="11"/>
      <c r="G71" s="11"/>
      <c r="H71" s="129">
        <f>'[2]410118'!$X$41</f>
        <v>0</v>
      </c>
      <c r="I71" s="137">
        <f>'[2]410118'!$Y$41</f>
        <v>0</v>
      </c>
      <c r="J71" s="12"/>
      <c r="K71" s="3"/>
      <c r="L71" s="17"/>
      <c r="M71" s="334"/>
      <c r="N71" s="17"/>
      <c r="O71" s="194"/>
      <c r="P71" s="17"/>
      <c r="Q71" s="18"/>
      <c r="R71" s="14"/>
    </row>
    <row r="72" spans="1:18" x14ac:dyDescent="0.25">
      <c r="A72" s="8">
        <v>59</v>
      </c>
      <c r="B72" s="357">
        <v>410119</v>
      </c>
      <c r="C72" s="121" t="s">
        <v>144</v>
      </c>
      <c r="D72" s="129">
        <f>'[1]410119'!$X$41</f>
        <v>0</v>
      </c>
      <c r="E72" s="137">
        <f>'[1]410119'!$Y$41</f>
        <v>0</v>
      </c>
      <c r="F72" s="11"/>
      <c r="G72" s="11"/>
      <c r="H72" s="129">
        <f>'[2]410119'!$X$41</f>
        <v>0</v>
      </c>
      <c r="I72" s="137">
        <f>'[2]410119'!$Y$41</f>
        <v>0</v>
      </c>
      <c r="J72" s="12"/>
      <c r="K72" s="3"/>
      <c r="L72" s="17"/>
      <c r="M72" s="334"/>
      <c r="N72" s="17"/>
      <c r="O72" s="194"/>
      <c r="P72" s="17"/>
      <c r="Q72" s="18"/>
      <c r="R72" s="14"/>
    </row>
    <row r="73" spans="1:18" x14ac:dyDescent="0.25">
      <c r="A73" s="8">
        <v>60</v>
      </c>
      <c r="B73" s="357">
        <v>410120</v>
      </c>
      <c r="C73" s="121" t="s">
        <v>145</v>
      </c>
      <c r="D73" s="129">
        <f>'[1]410120'!$X$41</f>
        <v>0</v>
      </c>
      <c r="E73" s="137">
        <f>'[1]410120'!$Y$41</f>
        <v>0</v>
      </c>
      <c r="F73" s="11"/>
      <c r="G73" s="11"/>
      <c r="H73" s="129">
        <f>'[2]410120'!$X$41</f>
        <v>0</v>
      </c>
      <c r="I73" s="137">
        <f>'[2]410120'!$Y$41</f>
        <v>0</v>
      </c>
      <c r="J73" s="12"/>
      <c r="K73" s="3"/>
      <c r="L73" s="17"/>
      <c r="M73" s="334"/>
      <c r="N73" s="17"/>
      <c r="O73" s="194"/>
      <c r="P73" s="17"/>
      <c r="Q73" s="18"/>
      <c r="R73" s="14"/>
    </row>
    <row r="74" spans="1:18" x14ac:dyDescent="0.25">
      <c r="A74" s="8">
        <v>61</v>
      </c>
      <c r="B74" s="35">
        <v>410121</v>
      </c>
      <c r="C74" s="121" t="s">
        <v>146</v>
      </c>
      <c r="D74" s="129">
        <f>'[1]410121'!$X$41</f>
        <v>0</v>
      </c>
      <c r="E74" s="137">
        <f>'[1]410121'!$Y$41</f>
        <v>0</v>
      </c>
      <c r="F74" s="11"/>
      <c r="G74" s="11"/>
      <c r="H74" s="129">
        <f>'[2]410121'!$X$41</f>
        <v>0</v>
      </c>
      <c r="I74" s="137">
        <f>'[2]410121'!$Y$41</f>
        <v>0</v>
      </c>
      <c r="J74" s="12"/>
      <c r="K74" s="3"/>
      <c r="L74" s="17"/>
      <c r="M74" s="334"/>
      <c r="N74" s="17"/>
      <c r="O74" s="194"/>
      <c r="P74" s="17"/>
      <c r="Q74" s="18"/>
      <c r="R74" s="14"/>
    </row>
    <row r="75" spans="1:18" x14ac:dyDescent="0.25">
      <c r="A75" s="8">
        <v>62</v>
      </c>
      <c r="B75" s="357">
        <v>410122</v>
      </c>
      <c r="C75" s="121" t="s">
        <v>147</v>
      </c>
      <c r="D75" s="129">
        <f>'[1]410122'!$X$41</f>
        <v>0</v>
      </c>
      <c r="E75" s="137">
        <f>'[1]410122'!$Y$41</f>
        <v>0</v>
      </c>
      <c r="F75" s="11"/>
      <c r="G75" s="11"/>
      <c r="H75" s="129">
        <f>'[2]410122'!$X$41</f>
        <v>0</v>
      </c>
      <c r="I75" s="137">
        <f>'[2]410122'!$Y$41</f>
        <v>0</v>
      </c>
      <c r="J75" s="12"/>
      <c r="K75" s="3"/>
      <c r="L75" s="17"/>
      <c r="M75" s="334"/>
      <c r="N75" s="17"/>
      <c r="O75" s="194"/>
      <c r="P75" s="17"/>
      <c r="Q75" s="18"/>
      <c r="R75" s="14"/>
    </row>
    <row r="76" spans="1:18" x14ac:dyDescent="0.25">
      <c r="A76" s="84"/>
      <c r="B76" s="84"/>
      <c r="C76" s="234"/>
      <c r="D76" s="230"/>
      <c r="E76" s="231"/>
      <c r="F76" s="231"/>
      <c r="G76" s="231"/>
      <c r="H76" s="232"/>
      <c r="I76" s="231"/>
      <c r="J76" s="233"/>
      <c r="K76" s="93"/>
      <c r="L76" s="17"/>
      <c r="M76" s="334"/>
      <c r="N76" s="17"/>
      <c r="O76" s="194"/>
      <c r="P76" s="17"/>
      <c r="Q76" s="18"/>
      <c r="R76" s="14"/>
    </row>
    <row r="77" spans="1:18" x14ac:dyDescent="0.25">
      <c r="A77" s="19"/>
      <c r="B77" s="19"/>
      <c r="C77" s="122" t="s">
        <v>6</v>
      </c>
      <c r="D77" s="54">
        <f t="shared" ref="D77:Q77" si="4">SUM(D14:D76)</f>
        <v>72230</v>
      </c>
      <c r="E77" s="20">
        <f t="shared" si="4"/>
        <v>1375756.9500000002</v>
      </c>
      <c r="F77" s="20">
        <f t="shared" si="4"/>
        <v>0</v>
      </c>
      <c r="G77" s="20">
        <f t="shared" si="4"/>
        <v>0</v>
      </c>
      <c r="H77" s="21">
        <f t="shared" si="4"/>
        <v>72230</v>
      </c>
      <c r="I77" s="22">
        <f t="shared" si="4"/>
        <v>1375756.9500000002</v>
      </c>
      <c r="J77" s="23">
        <f t="shared" si="4"/>
        <v>0</v>
      </c>
      <c r="K77" s="55">
        <f t="shared" si="4"/>
        <v>0</v>
      </c>
      <c r="L77" s="24">
        <f t="shared" si="4"/>
        <v>0</v>
      </c>
      <c r="M77" s="44">
        <f t="shared" si="4"/>
        <v>0</v>
      </c>
      <c r="N77" s="24">
        <f t="shared" si="4"/>
        <v>0</v>
      </c>
      <c r="O77" s="56">
        <f t="shared" si="4"/>
        <v>0</v>
      </c>
      <c r="P77" s="24">
        <f t="shared" si="4"/>
        <v>0</v>
      </c>
      <c r="Q77" s="25">
        <f t="shared" si="4"/>
        <v>0</v>
      </c>
    </row>
    <row r="79" spans="1:18" ht="15" customHeight="1" x14ac:dyDescent="0.25">
      <c r="A79" s="448" t="s">
        <v>17</v>
      </c>
      <c r="B79" s="449"/>
      <c r="C79" s="450"/>
      <c r="D79" s="26">
        <f>[1]СВОД!$C$41</f>
        <v>75130</v>
      </c>
      <c r="E79" s="38">
        <f>[1]СВОД!$D$41</f>
        <v>1391756.95</v>
      </c>
      <c r="F79" s="26"/>
      <c r="G79" s="26"/>
      <c r="H79" s="26">
        <f>[2]СВОД!$C$41</f>
        <v>75130</v>
      </c>
      <c r="I79" s="38">
        <f>[2]СВОД!$D$41</f>
        <v>1391756.95</v>
      </c>
      <c r="J79" s="26">
        <f>H79-D79</f>
        <v>0</v>
      </c>
      <c r="K79" s="38">
        <f>I79-E79</f>
        <v>0</v>
      </c>
    </row>
    <row r="80" spans="1:18" ht="15" customHeight="1" x14ac:dyDescent="0.25">
      <c r="A80" s="27" t="s">
        <v>37</v>
      </c>
      <c r="B80" s="36"/>
      <c r="C80" s="28"/>
      <c r="D80" s="29"/>
      <c r="E80" s="39"/>
      <c r="F80" s="29"/>
      <c r="G80" s="29"/>
      <c r="H80" s="29"/>
      <c r="I80" s="39"/>
      <c r="J80" s="29"/>
      <c r="K80" s="39"/>
    </row>
    <row r="81" spans="1:11" ht="15" customHeight="1" x14ac:dyDescent="0.25">
      <c r="A81" s="416" t="s">
        <v>8</v>
      </c>
      <c r="B81" s="417"/>
      <c r="C81" s="418"/>
      <c r="D81" s="37">
        <f>[1]СВОД!$F$41</f>
        <v>2900</v>
      </c>
      <c r="E81" s="40">
        <f>[1]СВОД!$G$41</f>
        <v>16000</v>
      </c>
      <c r="F81" s="31"/>
      <c r="G81" s="31"/>
      <c r="H81" s="37">
        <f>[2]СВОД!$F$41</f>
        <v>2900</v>
      </c>
      <c r="I81" s="40">
        <f>[2]СВОД!$G$41</f>
        <v>16000</v>
      </c>
      <c r="J81" s="37">
        <f>H81-D81</f>
        <v>0</v>
      </c>
      <c r="K81" s="40">
        <f t="shared" ref="J81:K84" si="5">I81-E81</f>
        <v>0</v>
      </c>
    </row>
    <row r="82" spans="1:11" ht="48.75" customHeight="1" x14ac:dyDescent="0.25">
      <c r="A82" s="416" t="s">
        <v>9</v>
      </c>
      <c r="B82" s="417"/>
      <c r="C82" s="418"/>
      <c r="D82" s="31">
        <f>D79-D81</f>
        <v>72230</v>
      </c>
      <c r="E82" s="40">
        <f>E79-E81</f>
        <v>1375756.95</v>
      </c>
      <c r="F82" s="31"/>
      <c r="G82" s="31"/>
      <c r="H82" s="31">
        <f>H79-H81</f>
        <v>72230</v>
      </c>
      <c r="I82" s="40">
        <f>I79-I81</f>
        <v>1375756.95</v>
      </c>
      <c r="J82" s="31">
        <f>H82-D82</f>
        <v>0</v>
      </c>
      <c r="K82" s="40">
        <f t="shared" si="5"/>
        <v>0</v>
      </c>
    </row>
    <row r="83" spans="1:11" ht="42.75" customHeight="1" x14ac:dyDescent="0.25">
      <c r="A83" s="419" t="s">
        <v>10</v>
      </c>
      <c r="B83" s="420"/>
      <c r="C83" s="421"/>
      <c r="D83" s="32"/>
      <c r="E83" s="41"/>
      <c r="F83" s="32"/>
      <c r="G83" s="32"/>
      <c r="H83" s="32"/>
      <c r="I83" s="41"/>
      <c r="J83" s="32">
        <f>H83-D83</f>
        <v>0</v>
      </c>
      <c r="K83" s="41">
        <f t="shared" si="5"/>
        <v>0</v>
      </c>
    </row>
    <row r="84" spans="1:11" ht="15" customHeight="1" x14ac:dyDescent="0.25">
      <c r="A84" s="422" t="s">
        <v>41</v>
      </c>
      <c r="B84" s="423"/>
      <c r="C84" s="424"/>
      <c r="D84" s="33">
        <f>D82+D83</f>
        <v>72230</v>
      </c>
      <c r="E84" s="42">
        <f>E82+E83</f>
        <v>1375756.95</v>
      </c>
      <c r="F84" s="33"/>
      <c r="G84" s="33"/>
      <c r="H84" s="33">
        <f>H82+H83</f>
        <v>72230</v>
      </c>
      <c r="I84" s="33">
        <f>I82+I83</f>
        <v>1375756.95</v>
      </c>
      <c r="J84" s="33">
        <f t="shared" si="5"/>
        <v>0</v>
      </c>
      <c r="K84" s="42">
        <f t="shared" si="5"/>
        <v>0</v>
      </c>
    </row>
    <row r="85" spans="1:11" x14ac:dyDescent="0.25">
      <c r="F85" s="34"/>
      <c r="G85" s="34"/>
    </row>
    <row r="87" spans="1:11" ht="13.5" customHeight="1" x14ac:dyDescent="0.25"/>
  </sheetData>
  <autoFilter ref="A13:R75" xr:uid="{17364304-CA68-45D6-965D-E4A8E1684D57}"/>
  <mergeCells count="15">
    <mergeCell ref="A82:C82"/>
    <mergeCell ref="A83:C83"/>
    <mergeCell ref="A84:C84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9:C79"/>
    <mergeCell ref="A81:C81"/>
    <mergeCell ref="F12:G12"/>
  </mergeCells>
  <phoneticPr fontId="31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EC103"/>
  <sheetViews>
    <sheetView tabSelected="1" view="pageBreakPreview" topLeftCell="A4" zoomScale="80" zoomScaleNormal="80" zoomScaleSheetLayoutView="80" workbookViewId="0">
      <pane xSplit="3" ySplit="10" topLeftCell="D65" activePane="bottomRight" state="frozen"/>
      <selection activeCell="A4" sqref="A4"/>
      <selection pane="topRight" activeCell="D4" sqref="D4"/>
      <selection pane="bottomLeft" activeCell="A14" sqref="A14"/>
      <selection pane="bottomRight" activeCell="M69" sqref="M69"/>
    </sheetView>
  </sheetViews>
  <sheetFormatPr defaultColWidth="9.140625" defaultRowHeight="15" outlineLevelCol="1" x14ac:dyDescent="0.25"/>
  <cols>
    <col min="1" max="1" width="5.140625" style="5" customWidth="1"/>
    <col min="2" max="2" width="9.42578125" style="5" customWidth="1"/>
    <col min="3" max="3" width="58" style="5" customWidth="1"/>
    <col min="4" max="4" width="17.5703125" style="5" customWidth="1"/>
    <col min="5" max="5" width="20" style="82" customWidth="1" outlineLevel="1"/>
    <col min="6" max="6" width="20" style="5" hidden="1" customWidth="1" outlineLevel="1"/>
    <col min="7" max="7" width="20" style="82" hidden="1" customWidth="1" outlineLevel="1"/>
    <col min="8" max="8" width="13.7109375" style="5" customWidth="1" outlineLevel="1"/>
    <col min="9" max="9" width="18" style="82" customWidth="1" outlineLevel="1"/>
    <col min="10" max="10" width="18.42578125" style="5" customWidth="1" outlineLevel="1"/>
    <col min="11" max="11" width="18.7109375" style="82" customWidth="1" outlineLevel="1"/>
    <col min="12" max="12" width="12.5703125" style="5" customWidth="1" outlineLevel="1"/>
    <col min="13" max="13" width="17.7109375" style="82" customWidth="1" outlineLevel="1"/>
    <col min="14" max="14" width="10" style="5" customWidth="1" outlineLevel="1"/>
    <col min="15" max="15" width="17.5703125" style="82" customWidth="1" outlineLevel="1"/>
    <col min="16" max="16" width="14" style="5" customWidth="1" outlineLevel="1"/>
    <col min="17" max="17" width="10" style="82" customWidth="1" outlineLevel="1"/>
    <col min="18" max="18" width="14.140625" style="5" customWidth="1"/>
    <col min="19" max="19" width="15.42578125" style="82" customWidth="1" outlineLevel="1"/>
    <col min="20" max="20" width="15.42578125" style="5" hidden="1" customWidth="1" outlineLevel="1"/>
    <col min="21" max="21" width="18" style="82" hidden="1" customWidth="1" outlineLevel="1"/>
    <col min="22" max="27" width="18" style="82" customWidth="1" outlineLevel="1"/>
    <col min="28" max="28" width="14.140625" style="5" customWidth="1" outlineLevel="1"/>
    <col min="29" max="29" width="15.42578125" style="82" customWidth="1" outlineLevel="1"/>
    <col min="30" max="30" width="15.42578125" style="5" customWidth="1" outlineLevel="1"/>
    <col min="31" max="31" width="18" style="82" customWidth="1" outlineLevel="1"/>
    <col min="32" max="32" width="18" style="82" customWidth="1"/>
    <col min="33" max="33" width="18" style="82" customWidth="1" outlineLevel="1"/>
    <col min="34" max="35" width="18" style="82" hidden="1" customWidth="1" outlineLevel="1"/>
    <col min="36" max="36" width="11.140625" style="5" customWidth="1" outlineLevel="1"/>
    <col min="37" max="37" width="18.140625" style="82" customWidth="1" outlineLevel="1"/>
    <col min="38" max="38" width="16" style="5" customWidth="1" outlineLevel="1"/>
    <col min="39" max="39" width="18.5703125" style="82" customWidth="1" outlineLevel="1"/>
    <col min="40" max="40" width="15" style="5" customWidth="1" outlineLevel="1"/>
    <col min="41" max="41" width="17" style="82" customWidth="1" outlineLevel="1"/>
    <col min="42" max="42" width="12.85546875" style="5" customWidth="1" outlineLevel="1"/>
    <col min="43" max="43" width="16.5703125" style="82" customWidth="1" outlineLevel="1"/>
    <col min="44" max="44" width="9.28515625" style="5" customWidth="1" outlineLevel="1"/>
    <col min="45" max="45" width="17" style="82" customWidth="1" outlineLevel="1"/>
    <col min="46" max="46" width="26.42578125" style="83" customWidth="1"/>
    <col min="47" max="47" width="17" style="83" customWidth="1" outlineLevel="1"/>
    <col min="48" max="49" width="17" style="83" hidden="1" customWidth="1" outlineLevel="1"/>
    <col min="50" max="59" width="17" style="83" customWidth="1" outlineLevel="1"/>
    <col min="60" max="60" width="15.7109375" style="5" customWidth="1"/>
    <col min="61" max="61" width="17.28515625" style="82" customWidth="1" outlineLevel="1"/>
    <col min="62" max="62" width="15.7109375" style="5" hidden="1" customWidth="1" outlineLevel="1"/>
    <col min="63" max="63" width="17.5703125" style="82" hidden="1" customWidth="1" outlineLevel="1"/>
    <col min="64" max="64" width="15.7109375" style="5" customWidth="1" outlineLevel="1"/>
    <col min="65" max="65" width="17.28515625" style="82" customWidth="1" outlineLevel="1"/>
    <col min="66" max="66" width="15.7109375" style="5" customWidth="1" outlineLevel="1"/>
    <col min="67" max="67" width="17.85546875" style="82" customWidth="1" outlineLevel="1"/>
    <col min="68" max="68" width="15.7109375" style="5" customWidth="1" outlineLevel="1"/>
    <col min="69" max="69" width="17.85546875" style="82" customWidth="1" outlineLevel="1"/>
    <col min="70" max="70" width="15.7109375" style="5" customWidth="1" outlineLevel="1"/>
    <col min="71" max="71" width="18.5703125" style="82" customWidth="1" outlineLevel="1"/>
    <col min="72" max="72" width="15.7109375" style="5" customWidth="1" outlineLevel="1"/>
    <col min="73" max="73" width="17.5703125" style="82" customWidth="1" outlineLevel="1"/>
    <col min="74" max="74" width="13.42578125" style="5" customWidth="1"/>
    <col min="75" max="75" width="17.28515625" style="82" customWidth="1" outlineLevel="1"/>
    <col min="76" max="76" width="17.28515625" style="5" hidden="1" customWidth="1" outlineLevel="1"/>
    <col min="77" max="77" width="17.28515625" style="82" hidden="1" customWidth="1" outlineLevel="1"/>
    <col min="78" max="78" width="13.140625" style="5" customWidth="1" outlineLevel="1"/>
    <col min="79" max="79" width="17" style="82" customWidth="1" outlineLevel="1"/>
    <col min="80" max="80" width="12.5703125" style="5" customWidth="1" outlineLevel="1"/>
    <col min="81" max="81" width="14.5703125" style="82" customWidth="1" outlineLevel="1"/>
    <col min="82" max="82" width="9.140625" style="5" customWidth="1" outlineLevel="1"/>
    <col min="83" max="83" width="15.5703125" style="82" customWidth="1" outlineLevel="1"/>
    <col min="84" max="84" width="15.5703125" style="5" customWidth="1" outlineLevel="1"/>
    <col min="85" max="85" width="15.5703125" style="82" customWidth="1" outlineLevel="1"/>
    <col min="86" max="86" width="11.5703125" style="5" customWidth="1" outlineLevel="1"/>
    <col min="87" max="87" width="14.85546875" style="82" customWidth="1" outlineLevel="1"/>
    <col min="88" max="88" width="9.140625" style="5" customWidth="1" outlineLevel="1"/>
    <col min="89" max="89" width="15.28515625" style="82" customWidth="1" outlineLevel="1"/>
    <col min="90" max="90" width="15.28515625" style="82" customWidth="1"/>
    <col min="91" max="91" width="15.28515625" style="82" customWidth="1" outlineLevel="1"/>
    <col min="92" max="93" width="15.28515625" style="82" hidden="1" customWidth="1" outlineLevel="1"/>
    <col min="94" max="103" width="15.28515625" style="82" customWidth="1" outlineLevel="1"/>
    <col min="104" max="104" width="15.7109375" style="5" customWidth="1"/>
    <col min="105" max="105" width="19.28515625" style="82" customWidth="1" outlineLevel="1"/>
    <col min="106" max="106" width="19.28515625" style="5" hidden="1" customWidth="1" outlineLevel="1"/>
    <col min="107" max="107" width="19.28515625" style="82" hidden="1" customWidth="1" outlineLevel="1"/>
    <col min="108" max="108" width="13.140625" style="5" customWidth="1" outlineLevel="1"/>
    <col min="109" max="109" width="17.5703125" style="82" customWidth="1" outlineLevel="1"/>
    <col min="110" max="110" width="12.42578125" style="5" customWidth="1" outlineLevel="1"/>
    <col min="111" max="111" width="16.5703125" style="82" customWidth="1" outlineLevel="1"/>
    <col min="112" max="112" width="14.85546875" style="5" customWidth="1" outlineLevel="1"/>
    <col min="113" max="113" width="14.85546875" style="82" customWidth="1" outlineLevel="1"/>
    <col min="114" max="114" width="14.85546875" style="5" customWidth="1" outlineLevel="1"/>
    <col min="115" max="115" width="14.85546875" style="82" customWidth="1" outlineLevel="1"/>
    <col min="116" max="116" width="13.140625" style="5" customWidth="1" outlineLevel="1"/>
    <col min="117" max="117" width="14.42578125" style="82" customWidth="1" outlineLevel="1"/>
    <col min="118" max="118" width="15.42578125" style="5" customWidth="1"/>
    <col min="119" max="119" width="18.5703125" style="82" customWidth="1" outlineLevel="1"/>
    <col min="120" max="120" width="18.5703125" style="5" hidden="1" customWidth="1" outlineLevel="1"/>
    <col min="121" max="121" width="18.5703125" style="82" hidden="1" customWidth="1" outlineLevel="1"/>
    <col min="122" max="122" width="16.140625" style="5" customWidth="1" outlineLevel="1"/>
    <col min="123" max="123" width="18.140625" style="82" customWidth="1" outlineLevel="1"/>
    <col min="124" max="124" width="11" style="5" customWidth="1" outlineLevel="1"/>
    <col min="125" max="125" width="19" style="82" customWidth="1" outlineLevel="1"/>
    <col min="126" max="126" width="13.140625" style="5" customWidth="1" outlineLevel="1"/>
    <col min="127" max="127" width="17.7109375" style="82" customWidth="1" outlineLevel="1"/>
    <col min="128" max="128" width="9.140625" style="5" customWidth="1" outlineLevel="1"/>
    <col min="129" max="129" width="18.42578125" style="82" customWidth="1" outlineLevel="1"/>
    <col min="130" max="130" width="11.28515625" style="5" customWidth="1" outlineLevel="1"/>
    <col min="131" max="131" width="18.140625" style="82" customWidth="1" outlineLevel="1"/>
    <col min="132" max="132" width="12.85546875" style="5" bestFit="1" customWidth="1"/>
    <col min="133" max="133" width="12" style="5" bestFit="1" customWidth="1"/>
    <col min="134" max="16384" width="9.140625" style="5"/>
  </cols>
  <sheetData>
    <row r="1" spans="1:133" x14ac:dyDescent="0.25">
      <c r="BH1" s="210"/>
      <c r="BI1" s="218"/>
      <c r="BJ1" s="210"/>
      <c r="BK1" s="218"/>
      <c r="BL1" s="210"/>
      <c r="BM1" s="218"/>
      <c r="BN1" s="210"/>
      <c r="BO1" s="218"/>
      <c r="BP1" s="210"/>
      <c r="BQ1" s="218"/>
      <c r="BR1" s="210"/>
      <c r="BS1" s="218"/>
      <c r="BT1" s="210"/>
      <c r="BU1" s="218"/>
      <c r="CK1" s="218" t="s">
        <v>24</v>
      </c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EA1" s="218" t="s">
        <v>24</v>
      </c>
    </row>
    <row r="2" spans="1:133" ht="27.75" customHeight="1" x14ac:dyDescent="0.25">
      <c r="BH2" s="210"/>
      <c r="BI2" s="218"/>
      <c r="BJ2" s="210"/>
      <c r="BK2" s="218"/>
      <c r="BL2" s="210"/>
      <c r="BM2" s="218"/>
      <c r="BN2" s="210"/>
      <c r="BO2" s="218"/>
      <c r="BP2" s="210"/>
      <c r="BQ2" s="218"/>
      <c r="BR2" s="210"/>
      <c r="BS2" s="218"/>
      <c r="BT2" s="210"/>
      <c r="BU2" s="218"/>
      <c r="CK2" s="218" t="s">
        <v>25</v>
      </c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EA2" s="218" t="s">
        <v>25</v>
      </c>
    </row>
    <row r="3" spans="1:133" ht="13.5" customHeight="1" x14ac:dyDescent="0.25">
      <c r="BH3" s="210"/>
      <c r="BI3" s="218"/>
      <c r="BJ3" s="210"/>
      <c r="BK3" s="218"/>
      <c r="BL3" s="210"/>
      <c r="BM3" s="218"/>
      <c r="BN3" s="210"/>
      <c r="BO3" s="218"/>
      <c r="BP3" s="210"/>
      <c r="BQ3" s="218"/>
      <c r="BR3" s="210"/>
      <c r="BS3" s="218"/>
      <c r="BT3" s="210"/>
      <c r="BU3" s="218"/>
      <c r="CK3" s="218" t="s">
        <v>26</v>
      </c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EA3" s="218" t="s">
        <v>26</v>
      </c>
    </row>
    <row r="4" spans="1:133" x14ac:dyDescent="0.25">
      <c r="BH4" s="210"/>
      <c r="BI4" s="218"/>
      <c r="BJ4" s="210"/>
      <c r="BK4" s="218"/>
      <c r="BL4" s="210"/>
      <c r="BM4" s="218"/>
      <c r="BN4" s="210"/>
      <c r="BO4" s="218"/>
      <c r="BP4" s="210"/>
      <c r="BQ4" s="218"/>
      <c r="BR4" s="210"/>
      <c r="BS4" s="218"/>
      <c r="BT4" s="210"/>
      <c r="BU4" s="218"/>
      <c r="CK4" s="218" t="str">
        <f>'Скорая медицинская помощь'!$Q$4</f>
        <v>страхованию от 26.02.2026 № 2/2026</v>
      </c>
      <c r="CL4" s="218"/>
      <c r="CM4" s="218"/>
      <c r="CN4" s="218"/>
      <c r="CO4" s="218"/>
      <c r="CP4" s="218"/>
      <c r="CQ4" s="218"/>
      <c r="CR4" s="218"/>
      <c r="CS4" s="218"/>
      <c r="CT4" s="218"/>
      <c r="CU4" s="218"/>
      <c r="CV4" s="218"/>
      <c r="CW4" s="218"/>
      <c r="CX4" s="218"/>
      <c r="CY4" s="218"/>
      <c r="EA4" s="218" t="str">
        <f>'Скорая медицинская помощь'!$Q$4</f>
        <v>страхованию от 26.02.2026 № 2/2026</v>
      </c>
    </row>
    <row r="5" spans="1:133" x14ac:dyDescent="0.25">
      <c r="AN5" s="34">
        <f>AN25-AL25</f>
        <v>0</v>
      </c>
      <c r="DH5" s="34"/>
    </row>
    <row r="6" spans="1:133" x14ac:dyDescent="0.25">
      <c r="A6" s="6"/>
      <c r="B6" s="6"/>
      <c r="C6" s="6"/>
      <c r="D6" s="6"/>
      <c r="E6" s="219"/>
      <c r="F6" s="6"/>
      <c r="G6" s="219"/>
      <c r="H6" s="6"/>
      <c r="I6" s="219"/>
      <c r="J6" s="6"/>
      <c r="K6" s="219"/>
      <c r="L6" s="6"/>
      <c r="M6" s="219"/>
      <c r="N6" s="6"/>
      <c r="O6" s="219"/>
      <c r="P6" s="6"/>
      <c r="Q6" s="219"/>
      <c r="R6" s="6"/>
      <c r="S6" s="219"/>
      <c r="T6" s="6"/>
      <c r="U6" s="219"/>
      <c r="V6" s="219"/>
      <c r="W6" s="219"/>
      <c r="X6" s="219"/>
      <c r="Y6" s="219"/>
      <c r="Z6" s="219"/>
      <c r="AA6" s="219"/>
      <c r="AB6" s="6"/>
      <c r="AC6" s="219"/>
      <c r="AD6" s="6"/>
      <c r="AE6" s="219"/>
      <c r="AF6" s="219"/>
      <c r="AG6" s="219"/>
      <c r="AH6" s="219"/>
      <c r="AI6" s="219"/>
      <c r="AJ6" s="6"/>
      <c r="AK6" s="219"/>
      <c r="AL6" s="6"/>
      <c r="AM6" s="219"/>
      <c r="AN6" s="6"/>
      <c r="AO6" s="219"/>
      <c r="AP6" s="6"/>
      <c r="AQ6" s="219"/>
      <c r="AR6" s="6"/>
      <c r="AS6" s="219"/>
      <c r="AT6" s="398"/>
      <c r="AU6" s="398"/>
      <c r="AV6" s="398"/>
      <c r="AW6" s="398"/>
      <c r="AX6" s="398"/>
      <c r="AY6" s="398"/>
      <c r="AZ6" s="398"/>
      <c r="BA6" s="398"/>
      <c r="BB6" s="398"/>
      <c r="BC6" s="398"/>
      <c r="BD6" s="398"/>
      <c r="BE6" s="398"/>
      <c r="BF6" s="398"/>
      <c r="BG6" s="398"/>
      <c r="BH6" s="6"/>
      <c r="BI6" s="219"/>
      <c r="BJ6" s="6"/>
      <c r="BK6" s="219"/>
      <c r="BL6" s="6"/>
      <c r="BM6" s="219"/>
      <c r="BN6" s="6"/>
      <c r="BO6" s="219"/>
      <c r="BP6" s="6"/>
      <c r="BQ6" s="219"/>
      <c r="BR6" s="6"/>
      <c r="BS6" s="219"/>
      <c r="BT6" s="6"/>
      <c r="BU6" s="219"/>
      <c r="BV6" s="6"/>
      <c r="BW6" s="219"/>
      <c r="BX6" s="60"/>
      <c r="BY6" s="219"/>
      <c r="BZ6" s="6"/>
      <c r="CA6" s="219"/>
      <c r="CB6" s="6"/>
      <c r="CC6" s="219"/>
      <c r="CD6" s="6"/>
      <c r="CE6" s="219"/>
      <c r="CF6" s="6"/>
      <c r="CG6" s="219"/>
      <c r="CH6" s="6"/>
      <c r="CI6" s="219"/>
      <c r="CJ6" s="6"/>
      <c r="CK6" s="219"/>
      <c r="CL6" s="219"/>
      <c r="CM6" s="219"/>
      <c r="CN6" s="219"/>
      <c r="CO6" s="219"/>
      <c r="CP6" s="219"/>
      <c r="CQ6" s="219"/>
      <c r="CR6" s="219"/>
      <c r="CS6" s="219"/>
      <c r="CT6" s="219"/>
      <c r="CU6" s="219"/>
      <c r="CV6" s="219"/>
      <c r="CW6" s="219"/>
      <c r="CX6" s="219"/>
      <c r="CY6" s="219"/>
      <c r="CZ6" s="6"/>
      <c r="DA6" s="219"/>
      <c r="DB6" s="60"/>
      <c r="DC6" s="219"/>
      <c r="DD6" s="6"/>
      <c r="DE6" s="219"/>
      <c r="DF6" s="6"/>
      <c r="DG6" s="219"/>
      <c r="DH6" s="6"/>
      <c r="DI6" s="219"/>
      <c r="DJ6" s="6"/>
      <c r="DK6" s="219"/>
      <c r="DL6" s="6"/>
      <c r="DM6" s="219"/>
      <c r="DN6" s="6"/>
      <c r="DO6" s="219"/>
      <c r="DP6" s="6"/>
      <c r="DQ6" s="219"/>
      <c r="DR6" s="6"/>
      <c r="DS6" s="219"/>
      <c r="DT6" s="6"/>
      <c r="DU6" s="219"/>
      <c r="DV6" s="6"/>
      <c r="DW6" s="219"/>
      <c r="DX6" s="6"/>
      <c r="DY6" s="219"/>
      <c r="DZ6" s="6"/>
      <c r="EA6" s="219"/>
    </row>
    <row r="7" spans="1:133" ht="12" customHeight="1" x14ac:dyDescent="0.25">
      <c r="AL7" s="34"/>
      <c r="BX7" s="34"/>
      <c r="CF7" s="34"/>
      <c r="DF7" s="34"/>
      <c r="DH7" s="34"/>
      <c r="DJ7" s="34"/>
      <c r="DL7" s="34"/>
    </row>
    <row r="8" spans="1:133" ht="12.75" customHeight="1" x14ac:dyDescent="0.25">
      <c r="A8" s="441" t="s">
        <v>0</v>
      </c>
      <c r="B8" s="107"/>
      <c r="C8" s="190"/>
      <c r="D8" s="478" t="s">
        <v>2</v>
      </c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479"/>
      <c r="Q8" s="479"/>
      <c r="R8" s="478" t="s">
        <v>2</v>
      </c>
      <c r="S8" s="479"/>
      <c r="T8" s="479"/>
      <c r="U8" s="479"/>
      <c r="V8" s="479"/>
      <c r="W8" s="479"/>
      <c r="X8" s="479"/>
      <c r="Y8" s="479"/>
      <c r="Z8" s="479"/>
      <c r="AA8" s="479"/>
      <c r="AB8" s="479"/>
      <c r="AC8" s="479"/>
      <c r="AD8" s="479"/>
      <c r="AE8" s="479"/>
      <c r="AF8" s="479"/>
      <c r="AG8" s="479"/>
      <c r="AH8" s="479"/>
      <c r="AI8" s="479"/>
      <c r="AJ8" s="479"/>
      <c r="AK8" s="479"/>
      <c r="AL8" s="479"/>
      <c r="AM8" s="479"/>
      <c r="AN8" s="479"/>
      <c r="AO8" s="479"/>
      <c r="AP8" s="479"/>
      <c r="AQ8" s="479"/>
      <c r="AR8" s="479"/>
      <c r="AS8" s="479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20"/>
      <c r="BJ8" s="215"/>
      <c r="BK8" s="220"/>
      <c r="BL8" s="215"/>
      <c r="BM8" s="220"/>
      <c r="BN8" s="215"/>
      <c r="BO8" s="220"/>
      <c r="BP8" s="215"/>
      <c r="BQ8" s="220"/>
      <c r="BR8" s="215"/>
      <c r="BS8" s="220"/>
      <c r="BT8" s="215"/>
      <c r="BU8" s="220"/>
      <c r="BV8" s="478" t="s">
        <v>2</v>
      </c>
      <c r="BW8" s="479"/>
      <c r="BX8" s="479"/>
      <c r="BY8" s="479"/>
      <c r="BZ8" s="479"/>
      <c r="CA8" s="479"/>
      <c r="CB8" s="479"/>
      <c r="CC8" s="479"/>
      <c r="CD8" s="479"/>
      <c r="CE8" s="479"/>
      <c r="CF8" s="479"/>
      <c r="CG8" s="479"/>
      <c r="CH8" s="479"/>
      <c r="CI8" s="479"/>
      <c r="CJ8" s="479"/>
      <c r="CK8" s="484"/>
      <c r="CL8" s="215"/>
      <c r="CM8" s="215"/>
      <c r="CN8" s="215"/>
      <c r="CO8" s="215"/>
      <c r="CP8" s="215"/>
      <c r="CQ8" s="215"/>
      <c r="CR8" s="215"/>
      <c r="CS8" s="215"/>
      <c r="CT8" s="215"/>
      <c r="CU8" s="215"/>
      <c r="CV8" s="215"/>
      <c r="CW8" s="215"/>
      <c r="CX8" s="215"/>
      <c r="CY8" s="215"/>
      <c r="CZ8" s="478" t="s">
        <v>2</v>
      </c>
      <c r="DA8" s="479"/>
      <c r="DB8" s="479"/>
      <c r="DC8" s="479"/>
      <c r="DD8" s="479"/>
      <c r="DE8" s="479"/>
      <c r="DF8" s="479"/>
      <c r="DG8" s="479"/>
      <c r="DH8" s="479"/>
      <c r="DI8" s="479"/>
      <c r="DJ8" s="479"/>
      <c r="DK8" s="479"/>
      <c r="DL8" s="479"/>
      <c r="DM8" s="479"/>
      <c r="DN8" s="478" t="s">
        <v>2</v>
      </c>
      <c r="DO8" s="479"/>
      <c r="DP8" s="479"/>
      <c r="DQ8" s="479"/>
      <c r="DR8" s="479"/>
      <c r="DS8" s="479"/>
      <c r="DT8" s="479"/>
      <c r="DU8" s="479"/>
      <c r="DV8" s="479"/>
      <c r="DW8" s="479"/>
      <c r="DX8" s="479"/>
      <c r="DY8" s="479"/>
      <c r="DZ8" s="479"/>
      <c r="EA8" s="484"/>
    </row>
    <row r="9" spans="1:133" ht="13.5" customHeight="1" x14ac:dyDescent="0.25">
      <c r="A9" s="442"/>
      <c r="B9" s="108"/>
      <c r="C9" s="191"/>
      <c r="D9" s="480"/>
      <c r="E9" s="481"/>
      <c r="F9" s="481"/>
      <c r="G9" s="481"/>
      <c r="H9" s="481"/>
      <c r="I9" s="481"/>
      <c r="J9" s="481"/>
      <c r="K9" s="481"/>
      <c r="L9" s="481"/>
      <c r="M9" s="481"/>
      <c r="N9" s="481"/>
      <c r="O9" s="481"/>
      <c r="P9" s="481"/>
      <c r="Q9" s="481"/>
      <c r="R9" s="480"/>
      <c r="S9" s="481"/>
      <c r="T9" s="481"/>
      <c r="U9" s="481"/>
      <c r="V9" s="481"/>
      <c r="W9" s="481"/>
      <c r="X9" s="481"/>
      <c r="Y9" s="481"/>
      <c r="Z9" s="481"/>
      <c r="AA9" s="481"/>
      <c r="AB9" s="481"/>
      <c r="AC9" s="481"/>
      <c r="AD9" s="481"/>
      <c r="AE9" s="481"/>
      <c r="AF9" s="481"/>
      <c r="AG9" s="481"/>
      <c r="AH9" s="481"/>
      <c r="AI9" s="481"/>
      <c r="AJ9" s="481"/>
      <c r="AK9" s="481"/>
      <c r="AL9" s="481"/>
      <c r="AM9" s="481"/>
      <c r="AN9" s="481"/>
      <c r="AO9" s="481"/>
      <c r="AP9" s="481"/>
      <c r="AQ9" s="481"/>
      <c r="AR9" s="481"/>
      <c r="AS9" s="481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21"/>
      <c r="BJ9" s="217"/>
      <c r="BK9" s="221"/>
      <c r="BL9" s="216"/>
      <c r="BM9" s="221"/>
      <c r="BN9" s="216"/>
      <c r="BO9" s="221"/>
      <c r="BP9" s="216"/>
      <c r="BQ9" s="221"/>
      <c r="BR9" s="217"/>
      <c r="BS9" s="221"/>
      <c r="BT9" s="216"/>
      <c r="BU9" s="221"/>
      <c r="BV9" s="480"/>
      <c r="BW9" s="481"/>
      <c r="BX9" s="481"/>
      <c r="BY9" s="481"/>
      <c r="BZ9" s="481"/>
      <c r="CA9" s="481"/>
      <c r="CB9" s="481"/>
      <c r="CC9" s="481"/>
      <c r="CD9" s="481"/>
      <c r="CE9" s="481"/>
      <c r="CF9" s="481"/>
      <c r="CG9" s="481"/>
      <c r="CH9" s="481"/>
      <c r="CI9" s="481"/>
      <c r="CJ9" s="481"/>
      <c r="CK9" s="485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480"/>
      <c r="DA9" s="481"/>
      <c r="DB9" s="481"/>
      <c r="DC9" s="481"/>
      <c r="DD9" s="481"/>
      <c r="DE9" s="481"/>
      <c r="DF9" s="481"/>
      <c r="DG9" s="481"/>
      <c r="DH9" s="481"/>
      <c r="DI9" s="481"/>
      <c r="DJ9" s="481"/>
      <c r="DK9" s="481"/>
      <c r="DL9" s="481"/>
      <c r="DM9" s="481"/>
      <c r="DN9" s="480"/>
      <c r="DO9" s="481"/>
      <c r="DP9" s="481"/>
      <c r="DQ9" s="481"/>
      <c r="DR9" s="481"/>
      <c r="DS9" s="481"/>
      <c r="DT9" s="481"/>
      <c r="DU9" s="481"/>
      <c r="DV9" s="481"/>
      <c r="DW9" s="481"/>
      <c r="DX9" s="481"/>
      <c r="DY9" s="481"/>
      <c r="DZ9" s="481"/>
      <c r="EA9" s="485"/>
    </row>
    <row r="10" spans="1:133" ht="12" customHeight="1" x14ac:dyDescent="0.25">
      <c r="A10" s="442"/>
      <c r="B10" s="108"/>
      <c r="C10" s="191"/>
      <c r="D10" s="482"/>
      <c r="E10" s="483"/>
      <c r="F10" s="483"/>
      <c r="G10" s="483"/>
      <c r="H10" s="483"/>
      <c r="I10" s="483"/>
      <c r="J10" s="483"/>
      <c r="K10" s="483"/>
      <c r="L10" s="483"/>
      <c r="M10" s="483"/>
      <c r="N10" s="483"/>
      <c r="O10" s="483"/>
      <c r="P10" s="483"/>
      <c r="Q10" s="483"/>
      <c r="R10" s="480"/>
      <c r="S10" s="481"/>
      <c r="T10" s="481"/>
      <c r="U10" s="481"/>
      <c r="V10" s="481"/>
      <c r="W10" s="481"/>
      <c r="X10" s="481"/>
      <c r="Y10" s="481"/>
      <c r="Z10" s="481"/>
      <c r="AA10" s="481"/>
      <c r="AB10" s="481"/>
      <c r="AC10" s="481"/>
      <c r="AD10" s="481"/>
      <c r="AE10" s="481"/>
      <c r="AF10" s="481"/>
      <c r="AG10" s="481"/>
      <c r="AH10" s="481"/>
      <c r="AI10" s="481"/>
      <c r="AJ10" s="481"/>
      <c r="AK10" s="481"/>
      <c r="AL10" s="481"/>
      <c r="AM10" s="481"/>
      <c r="AN10" s="481"/>
      <c r="AO10" s="481"/>
      <c r="AP10" s="481"/>
      <c r="AQ10" s="481"/>
      <c r="AR10" s="481"/>
      <c r="AS10" s="481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  <c r="BI10" s="221"/>
      <c r="BJ10" s="216"/>
      <c r="BK10" s="221"/>
      <c r="BL10" s="216"/>
      <c r="BM10" s="221"/>
      <c r="BN10" s="216"/>
      <c r="BO10" s="221"/>
      <c r="BP10" s="216"/>
      <c r="BQ10" s="221"/>
      <c r="BR10" s="216"/>
      <c r="BS10" s="221"/>
      <c r="BT10" s="216"/>
      <c r="BU10" s="221"/>
      <c r="BV10" s="480"/>
      <c r="BW10" s="481"/>
      <c r="BX10" s="481"/>
      <c r="BY10" s="481"/>
      <c r="BZ10" s="481"/>
      <c r="CA10" s="481"/>
      <c r="CB10" s="481"/>
      <c r="CC10" s="481"/>
      <c r="CD10" s="481"/>
      <c r="CE10" s="481"/>
      <c r="CF10" s="481"/>
      <c r="CG10" s="481"/>
      <c r="CH10" s="481"/>
      <c r="CI10" s="481"/>
      <c r="CJ10" s="481"/>
      <c r="CK10" s="485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480"/>
      <c r="DA10" s="481"/>
      <c r="DB10" s="481"/>
      <c r="DC10" s="481"/>
      <c r="DD10" s="481"/>
      <c r="DE10" s="481"/>
      <c r="DF10" s="481"/>
      <c r="DG10" s="481"/>
      <c r="DH10" s="481"/>
      <c r="DI10" s="481"/>
      <c r="DJ10" s="481"/>
      <c r="DK10" s="481"/>
      <c r="DL10" s="481"/>
      <c r="DM10" s="481"/>
      <c r="DN10" s="480"/>
      <c r="DO10" s="481"/>
      <c r="DP10" s="481"/>
      <c r="DQ10" s="481"/>
      <c r="DR10" s="481"/>
      <c r="DS10" s="481"/>
      <c r="DT10" s="481"/>
      <c r="DU10" s="481"/>
      <c r="DV10" s="481"/>
      <c r="DW10" s="481"/>
      <c r="DX10" s="481"/>
      <c r="DY10" s="481"/>
      <c r="DZ10" s="481"/>
      <c r="EA10" s="485"/>
    </row>
    <row r="11" spans="1:133" ht="37.5" customHeight="1" x14ac:dyDescent="0.25">
      <c r="A11" s="442"/>
      <c r="B11" s="108"/>
      <c r="C11" s="191"/>
      <c r="D11" s="473" t="s">
        <v>18</v>
      </c>
      <c r="E11" s="474"/>
      <c r="F11" s="474"/>
      <c r="G11" s="474"/>
      <c r="H11" s="474"/>
      <c r="I11" s="474"/>
      <c r="J11" s="474"/>
      <c r="K11" s="474"/>
      <c r="L11" s="475"/>
      <c r="M11" s="475"/>
      <c r="N11" s="475"/>
      <c r="O11" s="475"/>
      <c r="P11" s="474"/>
      <c r="Q11" s="474"/>
      <c r="R11" s="337" t="s">
        <v>153</v>
      </c>
      <c r="S11" s="337"/>
      <c r="T11" s="338"/>
      <c r="U11" s="337"/>
      <c r="V11" s="337"/>
      <c r="W11" s="337"/>
      <c r="X11" s="337"/>
      <c r="Y11" s="337"/>
      <c r="Z11" s="337"/>
      <c r="AA11" s="337"/>
      <c r="AB11" s="336"/>
      <c r="AC11" s="337"/>
      <c r="AD11" s="338"/>
      <c r="AE11" s="337"/>
      <c r="AF11" s="336" t="s">
        <v>19</v>
      </c>
      <c r="AG11" s="376"/>
      <c r="AH11" s="376"/>
      <c r="AI11" s="376"/>
      <c r="AJ11" s="336"/>
      <c r="AK11" s="337"/>
      <c r="AL11" s="338"/>
      <c r="AM11" s="337"/>
      <c r="AN11" s="338"/>
      <c r="AO11" s="337"/>
      <c r="AP11" s="338"/>
      <c r="AQ11" s="337"/>
      <c r="AR11" s="338"/>
      <c r="AS11" s="337"/>
      <c r="AT11" s="399" t="s">
        <v>154</v>
      </c>
      <c r="AU11" s="399"/>
      <c r="AV11" s="401"/>
      <c r="AW11" s="399"/>
      <c r="AX11" s="399"/>
      <c r="AY11" s="399"/>
      <c r="AZ11" s="399"/>
      <c r="BA11" s="399"/>
      <c r="BB11" s="399"/>
      <c r="BC11" s="399"/>
      <c r="BD11" s="399"/>
      <c r="BE11" s="399"/>
      <c r="BF11" s="399"/>
      <c r="BG11" s="399"/>
      <c r="BH11" s="425" t="s">
        <v>38</v>
      </c>
      <c r="BI11" s="426"/>
      <c r="BJ11" s="426"/>
      <c r="BK11" s="426"/>
      <c r="BL11" s="426"/>
      <c r="BM11" s="426"/>
      <c r="BN11" s="426"/>
      <c r="BO11" s="426"/>
      <c r="BP11" s="426"/>
      <c r="BQ11" s="426"/>
      <c r="BR11" s="426"/>
      <c r="BS11" s="426"/>
      <c r="BT11" s="426"/>
      <c r="BU11" s="426"/>
      <c r="BV11" s="486" t="s">
        <v>20</v>
      </c>
      <c r="BW11" s="475"/>
      <c r="BX11" s="475"/>
      <c r="BY11" s="475"/>
      <c r="BZ11" s="475"/>
      <c r="CA11" s="475"/>
      <c r="CB11" s="475"/>
      <c r="CC11" s="475"/>
      <c r="CD11" s="475"/>
      <c r="CE11" s="475"/>
      <c r="CF11" s="475"/>
      <c r="CG11" s="475"/>
      <c r="CH11" s="475"/>
      <c r="CI11" s="475"/>
      <c r="CJ11" s="475"/>
      <c r="CK11" s="487"/>
      <c r="CL11" s="402" t="s">
        <v>155</v>
      </c>
      <c r="CM11" s="402"/>
      <c r="CN11" s="402"/>
      <c r="CO11" s="402"/>
      <c r="CP11" s="402"/>
      <c r="CQ11" s="402"/>
      <c r="CR11" s="402"/>
      <c r="CS11" s="402"/>
      <c r="CT11" s="402"/>
      <c r="CU11" s="402"/>
      <c r="CV11" s="402"/>
      <c r="CW11" s="402"/>
      <c r="CX11" s="402"/>
      <c r="CY11" s="402"/>
      <c r="CZ11" s="486" t="s">
        <v>21</v>
      </c>
      <c r="DA11" s="475"/>
      <c r="DB11" s="475"/>
      <c r="DC11" s="475"/>
      <c r="DD11" s="475"/>
      <c r="DE11" s="475"/>
      <c r="DF11" s="475"/>
      <c r="DG11" s="475"/>
      <c r="DH11" s="475"/>
      <c r="DI11" s="475"/>
      <c r="DJ11" s="475"/>
      <c r="DK11" s="475"/>
      <c r="DL11" s="475"/>
      <c r="DM11" s="475"/>
      <c r="DN11" s="486" t="s">
        <v>151</v>
      </c>
      <c r="DO11" s="475"/>
      <c r="DP11" s="475"/>
      <c r="DQ11" s="475"/>
      <c r="DR11" s="475"/>
      <c r="DS11" s="475"/>
      <c r="DT11" s="475"/>
      <c r="DU11" s="475"/>
      <c r="DV11" s="475"/>
      <c r="DW11" s="475"/>
      <c r="DX11" s="475"/>
      <c r="DY11" s="475"/>
      <c r="DZ11" s="475"/>
      <c r="EA11" s="487"/>
    </row>
    <row r="12" spans="1:133" s="7" customFormat="1" ht="122.25" customHeight="1" x14ac:dyDescent="0.25">
      <c r="A12" s="442"/>
      <c r="B12" s="108"/>
      <c r="C12" s="189" t="s">
        <v>1</v>
      </c>
      <c r="D12" s="476" t="str">
        <f>'Скорая медицинская помощь'!$D$12</f>
        <v>Утвержденное плановое задание в соответствии с заседанием Комиссии 1/2026</v>
      </c>
      <c r="E12" s="477"/>
      <c r="F12" s="464" t="str">
        <f>'Скорая медицинская помощь'!F12</f>
        <v>Принято к оплате оказанной медицинской помощи за ___ месяцев 2026  года</v>
      </c>
      <c r="G12" s="465"/>
      <c r="H12" s="477" t="str">
        <f>'Скорая медицинская помощь'!$H$12</f>
        <v>Проект планового задания для заседания Комиссии 2/2026</v>
      </c>
      <c r="I12" s="477"/>
      <c r="J12" s="463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K12" s="463"/>
      <c r="L12" s="452" t="s">
        <v>11</v>
      </c>
      <c r="M12" s="453"/>
      <c r="N12" s="452" t="s">
        <v>36</v>
      </c>
      <c r="O12" s="462"/>
      <c r="P12" s="452" t="s">
        <v>12</v>
      </c>
      <c r="Q12" s="453"/>
      <c r="R12" s="372" t="str">
        <f>'Скорая медицинская помощь'!$D$12</f>
        <v>Утвержденное плановое задание в соответствии с заседанием Комиссии 1/2026</v>
      </c>
      <c r="S12" s="373"/>
      <c r="T12" s="374" t="str">
        <f>'Скорая медицинская помощь'!$F$12</f>
        <v>Принято к оплате оказанной медицинской помощи за ___ месяцев 2026  года</v>
      </c>
      <c r="U12" s="375"/>
      <c r="V12" s="458" t="str">
        <f>'Скорая медицинская помощь'!$H$12</f>
        <v>Проект планового задания для заседания Комиссии 2/2026</v>
      </c>
      <c r="W12" s="459"/>
      <c r="X12" s="460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Y12" s="461"/>
      <c r="Z12" s="454" t="s">
        <v>11</v>
      </c>
      <c r="AA12" s="455"/>
      <c r="AB12" s="454" t="s">
        <v>35</v>
      </c>
      <c r="AC12" s="455"/>
      <c r="AD12" s="456" t="s">
        <v>12</v>
      </c>
      <c r="AE12" s="457"/>
      <c r="AF12" s="372" t="str">
        <f>'Скорая медицинская помощь'!$D$12</f>
        <v>Утвержденное плановое задание в соответствии с заседанием Комиссии 1/2026</v>
      </c>
      <c r="AG12" s="396"/>
      <c r="AH12" s="397" t="str">
        <f>'Скорая медицинская помощь'!$F$12</f>
        <v>Принято к оплате оказанной медицинской помощи за ___ месяцев 2026  года</v>
      </c>
      <c r="AI12" s="375"/>
      <c r="AJ12" s="458" t="str">
        <f>'Скорая медицинская помощь'!$H$12</f>
        <v>Проект планового задания для заседания Комиссии 2/2026</v>
      </c>
      <c r="AK12" s="459"/>
      <c r="AL12" s="460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AM12" s="461"/>
      <c r="AN12" s="454" t="s">
        <v>11</v>
      </c>
      <c r="AO12" s="455"/>
      <c r="AP12" s="454" t="s">
        <v>35</v>
      </c>
      <c r="AQ12" s="455"/>
      <c r="AR12" s="456" t="s">
        <v>12</v>
      </c>
      <c r="AS12" s="457"/>
      <c r="AT12" s="372" t="str">
        <f>'Скорая медицинская помощь'!$D$12</f>
        <v>Утвержденное плановое задание в соответствии с заседанием Комиссии 1/2026</v>
      </c>
      <c r="AU12" s="396"/>
      <c r="AV12" s="400" t="str">
        <f>'Скорая медицинская помощь'!$F$12</f>
        <v>Принято к оплате оказанной медицинской помощи за ___ месяцев 2026  года</v>
      </c>
      <c r="AW12" s="400"/>
      <c r="AX12" s="469" t="str">
        <f>'Скорая медицинская помощь'!$H$12</f>
        <v>Проект планового задания для заседания Комиссии 2/2026</v>
      </c>
      <c r="AY12" s="469"/>
      <c r="AZ12" s="489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BA12" s="489"/>
      <c r="BB12" s="490" t="s">
        <v>11</v>
      </c>
      <c r="BC12" s="490"/>
      <c r="BD12" s="490" t="s">
        <v>35</v>
      </c>
      <c r="BE12" s="490"/>
      <c r="BF12" s="490" t="s">
        <v>12</v>
      </c>
      <c r="BG12" s="490"/>
      <c r="BH12" s="470" t="str">
        <f>'Скорая медицинская помощь'!$D$12</f>
        <v>Утвержденное плановое задание в соответствии с заседанием Комиссии 1/2026</v>
      </c>
      <c r="BI12" s="468"/>
      <c r="BJ12" s="471" t="str">
        <f>'Скорая медицинская помощь'!$F$12</f>
        <v>Принято к оплате оказанной медицинской помощи за ___ месяцев 2026  года</v>
      </c>
      <c r="BK12" s="472"/>
      <c r="BL12" s="468" t="str">
        <f>'Скорая медицинская помощь'!$H$12</f>
        <v>Проект планового задания для заседания Комиссии 2/2026</v>
      </c>
      <c r="BM12" s="468"/>
      <c r="BN12" s="466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BO12" s="467"/>
      <c r="BP12" s="462" t="s">
        <v>11</v>
      </c>
      <c r="BQ12" s="462"/>
      <c r="BR12" s="462" t="s">
        <v>12</v>
      </c>
      <c r="BS12" s="462"/>
      <c r="BT12" s="462" t="s">
        <v>36</v>
      </c>
      <c r="BU12" s="462"/>
      <c r="BV12" s="470" t="str">
        <f>'Скорая медицинская помощь'!$D$12</f>
        <v>Утвержденное плановое задание в соответствии с заседанием Комиссии 1/2026</v>
      </c>
      <c r="BW12" s="468"/>
      <c r="BX12" s="471" t="str">
        <f>'Скорая медицинская помощь'!$F$12</f>
        <v>Принято к оплате оказанной медицинской помощи за ___ месяцев 2026  года</v>
      </c>
      <c r="BY12" s="472"/>
      <c r="BZ12" s="468" t="str">
        <f>'Скорая медицинская помощь'!$H$12</f>
        <v>Проект планового задания для заседания Комиссии 2/2026</v>
      </c>
      <c r="CA12" s="468"/>
      <c r="CB12" s="466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CC12" s="467"/>
      <c r="CD12" s="462" t="s">
        <v>11</v>
      </c>
      <c r="CE12" s="462"/>
      <c r="CF12" s="462" t="s">
        <v>12</v>
      </c>
      <c r="CG12" s="462"/>
      <c r="CH12" s="462" t="s">
        <v>36</v>
      </c>
      <c r="CI12" s="462"/>
      <c r="CJ12" s="462" t="s">
        <v>13</v>
      </c>
      <c r="CK12" s="453"/>
      <c r="CL12" s="470" t="str">
        <f>'Скорая медицинская помощь'!$D$12</f>
        <v>Утвержденное плановое задание в соответствии с заседанием Комиссии 1/2026</v>
      </c>
      <c r="CM12" s="468"/>
      <c r="CN12" s="471" t="str">
        <f>'Скорая медицинская помощь'!$F$12</f>
        <v>Принято к оплате оказанной медицинской помощи за ___ месяцев 2026  года</v>
      </c>
      <c r="CO12" s="472"/>
      <c r="CP12" s="468" t="str">
        <f>'Скорая медицинская помощь'!$H$12</f>
        <v>Проект планового задания для заседания Комиссии 2/2026</v>
      </c>
      <c r="CQ12" s="468"/>
      <c r="CR12" s="466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CS12" s="467"/>
      <c r="CT12" s="462" t="s">
        <v>11</v>
      </c>
      <c r="CU12" s="462"/>
      <c r="CV12" s="462" t="s">
        <v>12</v>
      </c>
      <c r="CW12" s="462"/>
      <c r="CX12" s="462" t="s">
        <v>36</v>
      </c>
      <c r="CY12" s="462"/>
      <c r="CZ12" s="488" t="str">
        <f>'Скорая медицинская помощь'!$D$12</f>
        <v>Утвержденное плановое задание в соответствии с заседанием Комиссии 1/2026</v>
      </c>
      <c r="DA12" s="472"/>
      <c r="DB12" s="471" t="str">
        <f>'Скорая медицинская помощь'!$F$12</f>
        <v>Принято к оплате оказанной медицинской помощи за ___ месяцев 2026  года</v>
      </c>
      <c r="DC12" s="472"/>
      <c r="DD12" s="468" t="str">
        <f>'Скорая медицинская помощь'!$H$12</f>
        <v>Проект планового задания для заседания Комиссии 2/2026</v>
      </c>
      <c r="DE12" s="468"/>
      <c r="DF12" s="466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DG12" s="467"/>
      <c r="DH12" s="462" t="s">
        <v>11</v>
      </c>
      <c r="DI12" s="462"/>
      <c r="DJ12" s="462" t="s">
        <v>12</v>
      </c>
      <c r="DK12" s="462"/>
      <c r="DL12" s="462" t="s">
        <v>36</v>
      </c>
      <c r="DM12" s="462"/>
      <c r="DN12" s="470" t="str">
        <f>'Скорая медицинская помощь'!$D$12</f>
        <v>Утвержденное плановое задание в соответствии с заседанием Комиссии 1/2026</v>
      </c>
      <c r="DO12" s="468"/>
      <c r="DP12" s="471" t="str">
        <f>'Скорая медицинская помощь'!$F$12</f>
        <v>Принято к оплате оказанной медицинской помощи за ___ месяцев 2026  года</v>
      </c>
      <c r="DQ12" s="472"/>
      <c r="DR12" s="468" t="str">
        <f>'Скорая медицинская помощь'!$H$12</f>
        <v>Проект планового задания для заседания Комиссии 2/2026</v>
      </c>
      <c r="DS12" s="468"/>
      <c r="DT12" s="466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DU12" s="467"/>
      <c r="DV12" s="462" t="s">
        <v>11</v>
      </c>
      <c r="DW12" s="462"/>
      <c r="DX12" s="462" t="s">
        <v>36</v>
      </c>
      <c r="DY12" s="462"/>
      <c r="DZ12" s="462" t="s">
        <v>13</v>
      </c>
      <c r="EA12" s="453"/>
    </row>
    <row r="13" spans="1:133" s="287" customFormat="1" ht="45" customHeight="1" x14ac:dyDescent="0.2">
      <c r="A13" s="189"/>
      <c r="B13" s="189"/>
      <c r="C13" s="189"/>
      <c r="D13" s="228" t="s">
        <v>15</v>
      </c>
      <c r="E13" s="243" t="s">
        <v>16</v>
      </c>
      <c r="F13" s="2" t="s">
        <v>15</v>
      </c>
      <c r="G13" s="237" t="s">
        <v>16</v>
      </c>
      <c r="H13" s="229" t="s">
        <v>15</v>
      </c>
      <c r="I13" s="243" t="s">
        <v>16</v>
      </c>
      <c r="J13" s="238" t="s">
        <v>15</v>
      </c>
      <c r="K13" s="261" t="s">
        <v>16</v>
      </c>
      <c r="L13" s="229" t="s">
        <v>15</v>
      </c>
      <c r="M13" s="278" t="s">
        <v>16</v>
      </c>
      <c r="N13" s="2" t="s">
        <v>15</v>
      </c>
      <c r="O13" s="237" t="s">
        <v>16</v>
      </c>
      <c r="P13" s="2" t="s">
        <v>15</v>
      </c>
      <c r="Q13" s="237" t="s">
        <v>16</v>
      </c>
      <c r="R13" s="2" t="s">
        <v>15</v>
      </c>
      <c r="S13" s="237" t="s">
        <v>16</v>
      </c>
      <c r="T13" s="2" t="s">
        <v>15</v>
      </c>
      <c r="U13" s="237" t="s">
        <v>16</v>
      </c>
      <c r="V13" s="228" t="s">
        <v>15</v>
      </c>
      <c r="W13" s="237" t="s">
        <v>16</v>
      </c>
      <c r="X13" s="2" t="s">
        <v>15</v>
      </c>
      <c r="Y13" s="237" t="s">
        <v>16</v>
      </c>
      <c r="Z13" s="2" t="s">
        <v>15</v>
      </c>
      <c r="AA13" s="237" t="s">
        <v>16</v>
      </c>
      <c r="AB13" s="2" t="s">
        <v>15</v>
      </c>
      <c r="AC13" s="237" t="s">
        <v>16</v>
      </c>
      <c r="AD13" s="2" t="s">
        <v>15</v>
      </c>
      <c r="AE13" s="237" t="s">
        <v>16</v>
      </c>
      <c r="AF13" s="335"/>
      <c r="AG13" s="335"/>
      <c r="AH13" s="335"/>
      <c r="AI13" s="335"/>
      <c r="AJ13" s="2" t="s">
        <v>15</v>
      </c>
      <c r="AK13" s="237" t="s">
        <v>16</v>
      </c>
      <c r="AL13" s="90" t="s">
        <v>15</v>
      </c>
      <c r="AM13" s="263" t="s">
        <v>16</v>
      </c>
      <c r="AN13" s="91" t="s">
        <v>15</v>
      </c>
      <c r="AO13" s="91" t="s">
        <v>16</v>
      </c>
      <c r="AP13" s="2" t="s">
        <v>15</v>
      </c>
      <c r="AQ13" s="237" t="s">
        <v>16</v>
      </c>
      <c r="AR13" s="2" t="s">
        <v>15</v>
      </c>
      <c r="AS13" s="237" t="s">
        <v>16</v>
      </c>
      <c r="AT13" s="335"/>
      <c r="AU13" s="335"/>
      <c r="AV13" s="335"/>
      <c r="AW13" s="335"/>
      <c r="AX13" s="2" t="s">
        <v>15</v>
      </c>
      <c r="AY13" s="237" t="s">
        <v>16</v>
      </c>
      <c r="AZ13" s="90" t="s">
        <v>15</v>
      </c>
      <c r="BA13" s="263" t="s">
        <v>16</v>
      </c>
      <c r="BB13" s="91" t="s">
        <v>15</v>
      </c>
      <c r="BC13" s="91" t="s">
        <v>16</v>
      </c>
      <c r="BD13" s="2" t="s">
        <v>15</v>
      </c>
      <c r="BE13" s="237" t="s">
        <v>16</v>
      </c>
      <c r="BF13" s="2" t="s">
        <v>15</v>
      </c>
      <c r="BG13" s="237" t="s">
        <v>16</v>
      </c>
      <c r="BH13" s="2" t="s">
        <v>15</v>
      </c>
      <c r="BI13" s="237" t="s">
        <v>16</v>
      </c>
      <c r="BJ13" s="2" t="s">
        <v>15</v>
      </c>
      <c r="BK13" s="237" t="s">
        <v>16</v>
      </c>
      <c r="BL13" s="1" t="s">
        <v>15</v>
      </c>
      <c r="BM13" s="237" t="s">
        <v>16</v>
      </c>
      <c r="BN13" s="88" t="s">
        <v>15</v>
      </c>
      <c r="BO13" s="222" t="s">
        <v>16</v>
      </c>
      <c r="BP13" s="1" t="s">
        <v>15</v>
      </c>
      <c r="BQ13" s="237" t="s">
        <v>16</v>
      </c>
      <c r="BR13" s="1" t="s">
        <v>15</v>
      </c>
      <c r="BS13" s="237" t="s">
        <v>16</v>
      </c>
      <c r="BT13" s="1" t="s">
        <v>15</v>
      </c>
      <c r="BU13" s="237" t="s">
        <v>16</v>
      </c>
      <c r="BV13" s="2" t="s">
        <v>15</v>
      </c>
      <c r="BW13" s="237" t="s">
        <v>16</v>
      </c>
      <c r="BX13" s="2" t="s">
        <v>15</v>
      </c>
      <c r="BY13" s="237" t="s">
        <v>16</v>
      </c>
      <c r="BZ13" s="1" t="s">
        <v>15</v>
      </c>
      <c r="CA13" s="237" t="s">
        <v>16</v>
      </c>
      <c r="CB13" s="88" t="s">
        <v>15</v>
      </c>
      <c r="CC13" s="222" t="s">
        <v>16</v>
      </c>
      <c r="CD13" s="1" t="s">
        <v>15</v>
      </c>
      <c r="CE13" s="237" t="s">
        <v>16</v>
      </c>
      <c r="CF13" s="1" t="s">
        <v>15</v>
      </c>
      <c r="CG13" s="237" t="s">
        <v>16</v>
      </c>
      <c r="CH13" s="1" t="s">
        <v>15</v>
      </c>
      <c r="CI13" s="237" t="s">
        <v>16</v>
      </c>
      <c r="CJ13" s="1" t="s">
        <v>15</v>
      </c>
      <c r="CK13" s="262" t="s">
        <v>16</v>
      </c>
      <c r="CL13" s="2" t="s">
        <v>15</v>
      </c>
      <c r="CM13" s="237" t="s">
        <v>16</v>
      </c>
      <c r="CN13" s="2" t="s">
        <v>15</v>
      </c>
      <c r="CO13" s="237" t="s">
        <v>16</v>
      </c>
      <c r="CP13" s="1" t="s">
        <v>15</v>
      </c>
      <c r="CQ13" s="237" t="s">
        <v>16</v>
      </c>
      <c r="CR13" s="88" t="s">
        <v>15</v>
      </c>
      <c r="CS13" s="222" t="s">
        <v>16</v>
      </c>
      <c r="CT13" s="1" t="s">
        <v>15</v>
      </c>
      <c r="CU13" s="237" t="s">
        <v>16</v>
      </c>
      <c r="CV13" s="1" t="s">
        <v>15</v>
      </c>
      <c r="CW13" s="237" t="s">
        <v>16</v>
      </c>
      <c r="CX13" s="1" t="s">
        <v>15</v>
      </c>
      <c r="CY13" s="237" t="s">
        <v>16</v>
      </c>
      <c r="CZ13" s="2" t="s">
        <v>15</v>
      </c>
      <c r="DA13" s="237" t="s">
        <v>16</v>
      </c>
      <c r="DB13" s="2" t="s">
        <v>15</v>
      </c>
      <c r="DC13" s="273" t="s">
        <v>16</v>
      </c>
      <c r="DD13" s="1" t="s">
        <v>15</v>
      </c>
      <c r="DE13" s="237" t="s">
        <v>16</v>
      </c>
      <c r="DF13" s="88" t="s">
        <v>15</v>
      </c>
      <c r="DG13" s="222" t="s">
        <v>16</v>
      </c>
      <c r="DH13" s="1" t="s">
        <v>15</v>
      </c>
      <c r="DI13" s="237" t="s">
        <v>16</v>
      </c>
      <c r="DJ13" s="1" t="s">
        <v>15</v>
      </c>
      <c r="DK13" s="237" t="s">
        <v>16</v>
      </c>
      <c r="DL13" s="1" t="s">
        <v>15</v>
      </c>
      <c r="DM13" s="237" t="s">
        <v>16</v>
      </c>
      <c r="DN13" s="228" t="s">
        <v>15</v>
      </c>
      <c r="DO13" s="243" t="s">
        <v>16</v>
      </c>
      <c r="DP13" s="228" t="s">
        <v>15</v>
      </c>
      <c r="DQ13" s="243" t="s">
        <v>16</v>
      </c>
      <c r="DR13" s="229" t="s">
        <v>15</v>
      </c>
      <c r="DS13" s="243" t="s">
        <v>16</v>
      </c>
      <c r="DT13" s="88" t="s">
        <v>15</v>
      </c>
      <c r="DU13" s="222" t="s">
        <v>16</v>
      </c>
      <c r="DV13" s="1" t="s">
        <v>15</v>
      </c>
      <c r="DW13" s="237" t="s">
        <v>16</v>
      </c>
      <c r="DX13" s="1" t="s">
        <v>15</v>
      </c>
      <c r="DY13" s="237" t="s">
        <v>16</v>
      </c>
      <c r="DZ13" s="1" t="s">
        <v>15</v>
      </c>
      <c r="EA13" s="262" t="s">
        <v>16</v>
      </c>
    </row>
    <row r="14" spans="1:133" ht="18.75" x14ac:dyDescent="0.3">
      <c r="A14" s="114">
        <v>1</v>
      </c>
      <c r="B14" s="114" t="str">
        <f>'Скорая медицинская помощь'!B14</f>
        <v>410001</v>
      </c>
      <c r="C14" s="244" t="str">
        <f>'Скорая медицинская помощь'!C14</f>
        <v>ГБУЗ "КАМЧАТСКАЯ КРАЕВАЯ БОЛЬНИЦА ИМ. А.С. ЛУКАШЕВСКОГО"</v>
      </c>
      <c r="D14" s="307">
        <f>'[1]410001'!$X$43</f>
        <v>0</v>
      </c>
      <c r="E14" s="308">
        <f>'[1]410001'!$Y$43</f>
        <v>0</v>
      </c>
      <c r="F14" s="137"/>
      <c r="G14" s="137"/>
      <c r="H14" s="309">
        <f>'[2]410001'!$X$43</f>
        <v>0</v>
      </c>
      <c r="I14" s="310">
        <f>'[2]410001'!$Y$43</f>
        <v>0</v>
      </c>
      <c r="J14" s="311">
        <f t="shared" ref="J14:J58" si="0">H14-D14</f>
        <v>0</v>
      </c>
      <c r="K14" s="312">
        <f t="shared" ref="K14:K58" si="1">I14-E14</f>
        <v>0</v>
      </c>
      <c r="L14" s="290"/>
      <c r="M14" s="259"/>
      <c r="N14" s="249"/>
      <c r="O14" s="259"/>
      <c r="P14" s="116"/>
      <c r="Q14" s="259"/>
      <c r="R14" s="247">
        <f>'[1]410001'!$X$48</f>
        <v>0</v>
      </c>
      <c r="S14" s="254">
        <f>'[1]410001'!$Y$48</f>
        <v>0</v>
      </c>
      <c r="T14" s="137"/>
      <c r="U14" s="383"/>
      <c r="V14" s="63">
        <f>'[2]410001'!$X$48</f>
        <v>0</v>
      </c>
      <c r="W14" s="383">
        <f>'[2]410001'!$Y$48</f>
        <v>0</v>
      </c>
      <c r="X14" s="389">
        <f>V14-R14</f>
        <v>0</v>
      </c>
      <c r="Y14" s="390">
        <f>W14-S14</f>
        <v>0</v>
      </c>
      <c r="Z14" s="137"/>
      <c r="AA14" s="137"/>
      <c r="AB14" s="247"/>
      <c r="AC14" s="254"/>
      <c r="AD14" s="137"/>
      <c r="AE14" s="383"/>
      <c r="AF14" s="389">
        <f>'[1]410001'!$X$49</f>
        <v>13268</v>
      </c>
      <c r="AG14" s="390">
        <f>'[1]410001'!$Y$49</f>
        <v>61416.1</v>
      </c>
      <c r="AH14" s="137"/>
      <c r="AI14" s="137"/>
      <c r="AJ14" s="247">
        <f>'[2]410001'!$X$49</f>
        <v>13268</v>
      </c>
      <c r="AK14" s="144">
        <f>'[2]410001'!$Y$49</f>
        <v>61416.1</v>
      </c>
      <c r="AL14" s="253">
        <f>AJ14-AF14</f>
        <v>0</v>
      </c>
      <c r="AM14" s="256">
        <f>AK14-AG14</f>
        <v>0</v>
      </c>
      <c r="AN14" s="290"/>
      <c r="AO14" s="355"/>
      <c r="AP14" s="249"/>
      <c r="AQ14" s="259"/>
      <c r="AR14" s="249"/>
      <c r="AS14" s="259"/>
      <c r="AT14" s="389">
        <f>'[1]410001'!$X$50</f>
        <v>303</v>
      </c>
      <c r="AU14" s="390">
        <f>'[1]410001'!$Y$50</f>
        <v>1486.5500000000002</v>
      </c>
      <c r="AV14" s="137"/>
      <c r="AW14" s="137"/>
      <c r="AX14" s="247">
        <f>'[2]410001'!$X$50</f>
        <v>303</v>
      </c>
      <c r="AY14" s="144">
        <f>'[2]410001'!$Y$50</f>
        <v>1486.5500000000002</v>
      </c>
      <c r="AZ14" s="253">
        <f>AX14-AT14</f>
        <v>0</v>
      </c>
      <c r="BA14" s="256">
        <f>AY14-AU14</f>
        <v>0</v>
      </c>
      <c r="BB14" s="290"/>
      <c r="BC14" s="355"/>
      <c r="BD14" s="249"/>
      <c r="BE14" s="259"/>
      <c r="BF14" s="249"/>
      <c r="BG14" s="259"/>
      <c r="BH14" s="247">
        <f>'[1]410001'!$X$52</f>
        <v>0</v>
      </c>
      <c r="BI14" s="254">
        <f>'[1]410001'!$Y$52</f>
        <v>0</v>
      </c>
      <c r="BJ14" s="137"/>
      <c r="BK14" s="137"/>
      <c r="BL14" s="247">
        <f>'[2]410001'!$X$52</f>
        <v>0</v>
      </c>
      <c r="BM14" s="254">
        <f>'[2]410001'!$Y$52</f>
        <v>0</v>
      </c>
      <c r="BN14" s="253">
        <f>BL14-BH14</f>
        <v>0</v>
      </c>
      <c r="BO14" s="256">
        <f>BM14-BI14</f>
        <v>0</v>
      </c>
      <c r="BP14" s="293"/>
      <c r="BQ14" s="294"/>
      <c r="BR14" s="116"/>
      <c r="BS14" s="259"/>
      <c r="BT14" s="116"/>
      <c r="BU14" s="259"/>
      <c r="BV14" s="247">
        <f>'[1]410001'!$X$56</f>
        <v>8360</v>
      </c>
      <c r="BW14" s="254">
        <f>'[1]410001'!$Y$56</f>
        <v>36570.870000000003</v>
      </c>
      <c r="BX14" s="137"/>
      <c r="BY14" s="137"/>
      <c r="BZ14" s="247">
        <f>'[2]410001'!$X$56</f>
        <v>8360</v>
      </c>
      <c r="CA14" s="254">
        <f>'[2]410001'!$Y$56</f>
        <v>36570.870000000003</v>
      </c>
      <c r="CB14" s="253">
        <f>BZ14-BV14</f>
        <v>0</v>
      </c>
      <c r="CC14" s="256">
        <f>CA14-BW14</f>
        <v>0</v>
      </c>
      <c r="CD14" s="293"/>
      <c r="CE14" s="294"/>
      <c r="CF14" s="116"/>
      <c r="CG14" s="259"/>
      <c r="CH14" s="249"/>
      <c r="CI14" s="259"/>
      <c r="CJ14" s="249"/>
      <c r="CK14" s="259"/>
      <c r="CL14" s="275">
        <f>'[1]410001'!$X$74</f>
        <v>0</v>
      </c>
      <c r="CM14" s="275">
        <f>'[1]410001'!$Y$74</f>
        <v>0</v>
      </c>
      <c r="CN14" s="275"/>
      <c r="CO14" s="275"/>
      <c r="CP14" s="275">
        <f>'[2]410001'!$X$74</f>
        <v>0</v>
      </c>
      <c r="CQ14" s="275">
        <f>'[2]410001'!$Y$74</f>
        <v>0</v>
      </c>
      <c r="CR14" s="253">
        <f>CP14-CL14</f>
        <v>0</v>
      </c>
      <c r="CS14" s="256">
        <f>CQ14-CM14</f>
        <v>0</v>
      </c>
      <c r="CT14" s="275"/>
      <c r="CU14" s="275"/>
      <c r="CV14" s="275"/>
      <c r="CW14" s="275"/>
      <c r="CX14" s="275"/>
      <c r="CY14" s="275"/>
      <c r="CZ14" s="247">
        <f>'[1]410001'!$X$57</f>
        <v>2011</v>
      </c>
      <c r="DA14" s="254">
        <f>'[1]410001'!$Y$57</f>
        <v>15672.66</v>
      </c>
      <c r="DB14" s="137"/>
      <c r="DC14" s="137"/>
      <c r="DD14" s="247">
        <f>'[2]410001'!$X$57</f>
        <v>2011</v>
      </c>
      <c r="DE14" s="254">
        <f>'[2]410001'!$Y$57</f>
        <v>17205.350000000002</v>
      </c>
      <c r="DF14" s="253">
        <f>DD14-CZ14</f>
        <v>0</v>
      </c>
      <c r="DG14" s="256">
        <f>DE14-DA14</f>
        <v>1532.6900000000023</v>
      </c>
      <c r="DH14" s="249"/>
      <c r="DI14" s="259"/>
      <c r="DJ14" s="116"/>
      <c r="DK14" s="259"/>
      <c r="DL14" s="249"/>
      <c r="DM14" s="259"/>
      <c r="DN14" s="247">
        <f>'[1]410001'!$X$62-'[1]410001'!$X$15</f>
        <v>-7626</v>
      </c>
      <c r="DO14" s="259">
        <f>'[1]410001'!$Y$62-'[1]410001'!$Y$15</f>
        <v>45437.819999999985</v>
      </c>
      <c r="DP14" s="137"/>
      <c r="DQ14" s="137"/>
      <c r="DR14" s="247">
        <f>'[2]410001'!$X$62-'[2]410001'!$X$15</f>
        <v>-7626</v>
      </c>
      <c r="DS14" s="259">
        <f>'[2]410001'!$Y$62-'[2]410001'!$Y$15</f>
        <v>45437.819999999985</v>
      </c>
      <c r="DT14" s="253"/>
      <c r="DU14" s="256"/>
      <c r="DV14" s="250"/>
      <c r="DW14" s="144"/>
      <c r="DX14" s="249"/>
      <c r="DY14" s="259"/>
      <c r="DZ14" s="249"/>
      <c r="EA14" s="259"/>
      <c r="EC14" s="34"/>
    </row>
    <row r="15" spans="1:133" ht="18.75" x14ac:dyDescent="0.3">
      <c r="A15" s="114">
        <v>2</v>
      </c>
      <c r="B15" s="114" t="str">
        <f>'Скорая медицинская помощь'!B15</f>
        <v>410002</v>
      </c>
      <c r="C15" s="244" t="str">
        <f>'Скорая медицинская помощь'!C15</f>
        <v>ГБУЗ ККДБ</v>
      </c>
      <c r="D15" s="313">
        <f>'[1]410002'!$X$43</f>
        <v>0</v>
      </c>
      <c r="E15" s="314">
        <f>'[1]410002'!$Y$43</f>
        <v>0</v>
      </c>
      <c r="F15" s="11"/>
      <c r="G15" s="11"/>
      <c r="H15" s="313">
        <f>'[2]410002'!$X$43</f>
        <v>0</v>
      </c>
      <c r="I15" s="316">
        <f>'[2]410002'!$Y$43</f>
        <v>0</v>
      </c>
      <c r="J15" s="311">
        <f t="shared" si="0"/>
        <v>0</v>
      </c>
      <c r="K15" s="312">
        <f t="shared" si="1"/>
        <v>0</v>
      </c>
      <c r="L15" s="291"/>
      <c r="M15" s="144"/>
      <c r="N15" s="250"/>
      <c r="O15" s="144"/>
      <c r="P15" s="117"/>
      <c r="Q15" s="144"/>
      <c r="R15" s="10">
        <f>'[1]410002'!$X$48</f>
        <v>0</v>
      </c>
      <c r="S15" s="144">
        <f>'[1]410002'!$Y$48</f>
        <v>0</v>
      </c>
      <c r="T15" s="11"/>
      <c r="U15" s="119"/>
      <c r="V15" s="63">
        <f>'[2]410002'!$X$48</f>
        <v>0</v>
      </c>
      <c r="W15" s="119">
        <f>'[2]410002'!$Y$48</f>
        <v>0</v>
      </c>
      <c r="X15" s="63">
        <f t="shared" ref="X15:X75" si="2">V15-R15</f>
        <v>0</v>
      </c>
      <c r="Y15" s="391">
        <f t="shared" ref="Y15:Y75" si="3">W15-S15</f>
        <v>0</v>
      </c>
      <c r="Z15" s="11"/>
      <c r="AA15" s="11"/>
      <c r="AB15" s="10"/>
      <c r="AC15" s="144"/>
      <c r="AD15" s="11"/>
      <c r="AE15" s="119"/>
      <c r="AF15" s="63">
        <f>'[1]410002'!$X$49</f>
        <v>6006</v>
      </c>
      <c r="AG15" s="391">
        <f>'[1]410002'!$Y$49</f>
        <v>7487.9400000000005</v>
      </c>
      <c r="AH15" s="11"/>
      <c r="AI15" s="11"/>
      <c r="AJ15" s="10">
        <f>'[2]410002'!$X$49</f>
        <v>6006</v>
      </c>
      <c r="AK15" s="144">
        <f>'[2]410002'!$Y$49</f>
        <v>7487.9400000000005</v>
      </c>
      <c r="AL15" s="246">
        <f t="shared" ref="AL15:AL75" si="4">AJ15-AF15</f>
        <v>0</v>
      </c>
      <c r="AM15" s="257">
        <f t="shared" ref="AM15:AM75" si="5">AK15-AG15</f>
        <v>0</v>
      </c>
      <c r="AN15" s="291"/>
      <c r="AO15" s="292"/>
      <c r="AP15" s="250"/>
      <c r="AQ15" s="356"/>
      <c r="AR15" s="250"/>
      <c r="AS15" s="144"/>
      <c r="AT15" s="63">
        <f>'[1]410002'!$X$50</f>
        <v>46</v>
      </c>
      <c r="AU15" s="391">
        <f>'[1]410002'!$Y$50</f>
        <v>331.8</v>
      </c>
      <c r="AV15" s="11"/>
      <c r="AW15" s="11"/>
      <c r="AX15" s="10">
        <f>'[2]410002'!$X$50</f>
        <v>46</v>
      </c>
      <c r="AY15" s="144">
        <f>'[2]410002'!$Y$50</f>
        <v>331.8</v>
      </c>
      <c r="AZ15" s="246">
        <f t="shared" ref="AZ15:AZ75" si="6">AX15-AT15</f>
        <v>0</v>
      </c>
      <c r="BA15" s="257">
        <f t="shared" ref="BA15:BA75" si="7">AY15-AU15</f>
        <v>0</v>
      </c>
      <c r="BB15" s="291"/>
      <c r="BC15" s="292"/>
      <c r="BD15" s="250"/>
      <c r="BE15" s="356"/>
      <c r="BF15" s="250"/>
      <c r="BG15" s="144"/>
      <c r="BH15" s="10">
        <f>'[1]410002'!$X$52</f>
        <v>0</v>
      </c>
      <c r="BI15" s="144">
        <f>'[1]410002'!$Y$52</f>
        <v>0</v>
      </c>
      <c r="BJ15" s="11"/>
      <c r="BK15" s="11"/>
      <c r="BL15" s="10">
        <f>'[2]410002'!$X$52</f>
        <v>0</v>
      </c>
      <c r="BM15" s="144">
        <f>'[2]410002'!$Y$52</f>
        <v>0</v>
      </c>
      <c r="BN15" s="246">
        <f t="shared" ref="BN15:BN75" si="8">BL15-BH15</f>
        <v>0</v>
      </c>
      <c r="BO15" s="257">
        <f t="shared" ref="BO15:BO75" si="9">BM15-BI15</f>
        <v>0</v>
      </c>
      <c r="BP15" s="295"/>
      <c r="BQ15" s="296"/>
      <c r="BR15" s="117"/>
      <c r="BS15" s="144"/>
      <c r="BT15" s="117"/>
      <c r="BU15" s="144"/>
      <c r="BV15" s="10">
        <f>'[1]410002'!$X$56</f>
        <v>4735</v>
      </c>
      <c r="BW15" s="144">
        <f>'[1]410002'!$Y$56</f>
        <v>20896.630000000005</v>
      </c>
      <c r="BX15" s="11"/>
      <c r="BY15" s="11"/>
      <c r="BZ15" s="10">
        <f>'[2]410002'!$X$56</f>
        <v>4735</v>
      </c>
      <c r="CA15" s="144">
        <f>'[2]410002'!$Y$56</f>
        <v>20896.630000000005</v>
      </c>
      <c r="CB15" s="246">
        <f t="shared" ref="CB15:CB75" si="10">BZ15-BV15</f>
        <v>0</v>
      </c>
      <c r="CC15" s="257">
        <f t="shared" ref="CC15:CC75" si="11">CA15-BW15</f>
        <v>0</v>
      </c>
      <c r="CD15" s="295"/>
      <c r="CE15" s="296"/>
      <c r="CF15" s="117"/>
      <c r="CG15" s="144"/>
      <c r="CH15" s="250"/>
      <c r="CI15" s="144"/>
      <c r="CJ15" s="250"/>
      <c r="CK15" s="144"/>
      <c r="CL15" s="276">
        <f>'[1]410002'!$X$74</f>
        <v>0</v>
      </c>
      <c r="CM15" s="276">
        <f>'[1]410002'!$Y$74</f>
        <v>0</v>
      </c>
      <c r="CN15" s="276"/>
      <c r="CO15" s="276"/>
      <c r="CP15" s="276">
        <f>'[2]410002'!$X$74</f>
        <v>0</v>
      </c>
      <c r="CQ15" s="276">
        <f>'[2]410002'!$Y$74</f>
        <v>0</v>
      </c>
      <c r="CR15" s="246">
        <f t="shared" ref="CR15:CR75" si="12">CP15-CL15</f>
        <v>0</v>
      </c>
      <c r="CS15" s="257">
        <f t="shared" ref="CS15:CS75" si="13">CQ15-CM15</f>
        <v>0</v>
      </c>
      <c r="CT15" s="276"/>
      <c r="CU15" s="276"/>
      <c r="CV15" s="276"/>
      <c r="CW15" s="276"/>
      <c r="CX15" s="276"/>
      <c r="CY15" s="276"/>
      <c r="CZ15" s="10">
        <f>'[1]410002'!$X$57</f>
        <v>3802</v>
      </c>
      <c r="DA15" s="144">
        <f>'[1]410002'!$Y$57</f>
        <v>43102.83</v>
      </c>
      <c r="DB15" s="11"/>
      <c r="DC15" s="11"/>
      <c r="DD15" s="10">
        <f>'[2]410002'!$X$57</f>
        <v>3802</v>
      </c>
      <c r="DE15" s="144">
        <f>'[2]410002'!$Y$57</f>
        <v>45091.049999999996</v>
      </c>
      <c r="DF15" s="246">
        <f t="shared" ref="DF15:DF75" si="14">DD15-CZ15</f>
        <v>0</v>
      </c>
      <c r="DG15" s="257">
        <f t="shared" ref="DG15:DG75" si="15">DE15-DA15</f>
        <v>1988.2199999999939</v>
      </c>
      <c r="DH15" s="250"/>
      <c r="DI15" s="144"/>
      <c r="DJ15" s="117"/>
      <c r="DK15" s="144"/>
      <c r="DL15" s="250"/>
      <c r="DM15" s="144"/>
      <c r="DN15" s="10">
        <f>'[1]410002'!$X$62-'[1]410002'!$X$15</f>
        <v>-8189</v>
      </c>
      <c r="DO15" s="144">
        <f>'[1]410002'!$Y$62-'[1]410002'!$Y$15</f>
        <v>3760.0400000000009</v>
      </c>
      <c r="DP15" s="11"/>
      <c r="DQ15" s="11"/>
      <c r="DR15" s="10">
        <f>'[2]410002'!$X$62-'[2]410002'!$X$15</f>
        <v>-8189</v>
      </c>
      <c r="DS15" s="144">
        <f>'[2]410002'!$Y$62-'[2]410002'!$Y$15</f>
        <v>3760.0400000000009</v>
      </c>
      <c r="DT15" s="246"/>
      <c r="DU15" s="257"/>
      <c r="DV15" s="250"/>
      <c r="DW15" s="144"/>
      <c r="DX15" s="250"/>
      <c r="DY15" s="144"/>
      <c r="DZ15" s="250"/>
      <c r="EA15" s="144"/>
      <c r="EC15" s="34"/>
    </row>
    <row r="16" spans="1:133" ht="18.75" x14ac:dyDescent="0.3">
      <c r="A16" s="114">
        <v>3</v>
      </c>
      <c r="B16" s="114" t="str">
        <f>'Скорая медицинская помощь'!B16</f>
        <v>410003</v>
      </c>
      <c r="C16" s="244" t="str">
        <f>'Скорая медицинская помощь'!C16</f>
        <v>ГБУЗ ККСП</v>
      </c>
      <c r="D16" s="313">
        <f>'[1]410003'!$X$43</f>
        <v>0</v>
      </c>
      <c r="E16" s="314">
        <f>'[1]410003'!$Y$43</f>
        <v>0</v>
      </c>
      <c r="F16" s="11"/>
      <c r="G16" s="11"/>
      <c r="H16" s="313">
        <f>'[2]410003'!$X$43</f>
        <v>0</v>
      </c>
      <c r="I16" s="316">
        <f>'[2]410003'!$Y$43</f>
        <v>0</v>
      </c>
      <c r="J16" s="311">
        <f t="shared" si="0"/>
        <v>0</v>
      </c>
      <c r="K16" s="312">
        <f t="shared" si="1"/>
        <v>0</v>
      </c>
      <c r="L16" s="291"/>
      <c r="M16" s="144"/>
      <c r="N16" s="250"/>
      <c r="O16" s="144"/>
      <c r="P16" s="117"/>
      <c r="Q16" s="144"/>
      <c r="R16" s="10">
        <f>'[1]410003'!$X$48</f>
        <v>0</v>
      </c>
      <c r="S16" s="144">
        <f>'[1]410003'!$Y$48</f>
        <v>0</v>
      </c>
      <c r="T16" s="11"/>
      <c r="U16" s="119"/>
      <c r="V16" s="63">
        <f>'[2]410003'!$X$48</f>
        <v>0</v>
      </c>
      <c r="W16" s="119">
        <f>'[2]410003'!$Y$48</f>
        <v>0</v>
      </c>
      <c r="X16" s="63">
        <f t="shared" si="2"/>
        <v>0</v>
      </c>
      <c r="Y16" s="391">
        <f t="shared" si="3"/>
        <v>0</v>
      </c>
      <c r="Z16" s="11"/>
      <c r="AA16" s="11"/>
      <c r="AB16" s="10"/>
      <c r="AC16" s="144"/>
      <c r="AD16" s="11"/>
      <c r="AE16" s="119"/>
      <c r="AF16" s="63">
        <f>'[1]410003'!$X$49</f>
        <v>50</v>
      </c>
      <c r="AG16" s="391">
        <f>'[1]410003'!$Y$49</f>
        <v>36.31</v>
      </c>
      <c r="AH16" s="11"/>
      <c r="AI16" s="11"/>
      <c r="AJ16" s="10">
        <f>'[2]410003'!$X$49</f>
        <v>50</v>
      </c>
      <c r="AK16" s="144">
        <f>'[2]410003'!$Y$49</f>
        <v>36.31</v>
      </c>
      <c r="AL16" s="246">
        <f t="shared" si="4"/>
        <v>0</v>
      </c>
      <c r="AM16" s="257">
        <f t="shared" si="5"/>
        <v>0</v>
      </c>
      <c r="AN16" s="291"/>
      <c r="AO16" s="292"/>
      <c r="AP16" s="250"/>
      <c r="AQ16" s="144"/>
      <c r="AR16" s="250"/>
      <c r="AS16" s="144"/>
      <c r="AT16" s="63">
        <f>'[1]410003'!$X$50</f>
        <v>0</v>
      </c>
      <c r="AU16" s="391">
        <f>'[1]410003'!$Y$50</f>
        <v>0</v>
      </c>
      <c r="AV16" s="11"/>
      <c r="AW16" s="11"/>
      <c r="AX16" s="10">
        <f>'[2]410003'!$X$50</f>
        <v>0</v>
      </c>
      <c r="AY16" s="144">
        <f>'[2]410003'!$Y$50</f>
        <v>0</v>
      </c>
      <c r="AZ16" s="246">
        <f t="shared" si="6"/>
        <v>0</v>
      </c>
      <c r="BA16" s="257">
        <f t="shared" si="7"/>
        <v>0</v>
      </c>
      <c r="BB16" s="291"/>
      <c r="BC16" s="292"/>
      <c r="BD16" s="250"/>
      <c r="BE16" s="144"/>
      <c r="BF16" s="250"/>
      <c r="BG16" s="144"/>
      <c r="BH16" s="10">
        <f>'[1]410003'!$X$52</f>
        <v>0</v>
      </c>
      <c r="BI16" s="144">
        <f>'[1]410003'!$Y$52</f>
        <v>0</v>
      </c>
      <c r="BJ16" s="11"/>
      <c r="BK16" s="11"/>
      <c r="BL16" s="10">
        <f>'[2]410003'!$X$52</f>
        <v>0</v>
      </c>
      <c r="BM16" s="144">
        <f>'[2]410003'!$Y$52</f>
        <v>0</v>
      </c>
      <c r="BN16" s="246">
        <f t="shared" si="8"/>
        <v>0</v>
      </c>
      <c r="BO16" s="257">
        <f t="shared" si="9"/>
        <v>0</v>
      </c>
      <c r="BP16" s="295"/>
      <c r="BQ16" s="296"/>
      <c r="BR16" s="117"/>
      <c r="BS16" s="144"/>
      <c r="BT16" s="117"/>
      <c r="BU16" s="144"/>
      <c r="BV16" s="10">
        <f>'[1]410003'!$X$56</f>
        <v>0</v>
      </c>
      <c r="BW16" s="144">
        <f>'[1]410003'!$Y$56</f>
        <v>0</v>
      </c>
      <c r="BX16" s="11"/>
      <c r="BY16" s="11"/>
      <c r="BZ16" s="10">
        <f>'[2]410003'!$X$56</f>
        <v>0</v>
      </c>
      <c r="CA16" s="144">
        <f>'[2]410003'!$Y$56</f>
        <v>0</v>
      </c>
      <c r="CB16" s="246">
        <f t="shared" si="10"/>
        <v>0</v>
      </c>
      <c r="CC16" s="257">
        <f t="shared" si="11"/>
        <v>0</v>
      </c>
      <c r="CD16" s="295"/>
      <c r="CE16" s="296"/>
      <c r="CF16" s="117"/>
      <c r="CG16" s="144"/>
      <c r="CH16" s="250"/>
      <c r="CI16" s="144"/>
      <c r="CJ16" s="250"/>
      <c r="CK16" s="144"/>
      <c r="CL16" s="276">
        <f>'[1]410003'!$X$74</f>
        <v>0</v>
      </c>
      <c r="CM16" s="276">
        <f>'[1]410003'!$Y$74</f>
        <v>0</v>
      </c>
      <c r="CN16" s="276"/>
      <c r="CO16" s="276"/>
      <c r="CP16" s="276">
        <f>'[2]410003'!$X$74</f>
        <v>0</v>
      </c>
      <c r="CQ16" s="276">
        <f>'[2]410003'!$Y$74</f>
        <v>0</v>
      </c>
      <c r="CR16" s="246">
        <f t="shared" si="12"/>
        <v>0</v>
      </c>
      <c r="CS16" s="257">
        <f t="shared" si="13"/>
        <v>0</v>
      </c>
      <c r="CT16" s="276"/>
      <c r="CU16" s="276"/>
      <c r="CV16" s="276"/>
      <c r="CW16" s="276"/>
      <c r="CX16" s="276"/>
      <c r="CY16" s="276"/>
      <c r="CZ16" s="10">
        <f>'[1]410003'!$X$57</f>
        <v>12323</v>
      </c>
      <c r="DA16" s="144">
        <f>'[1]410003'!$Y$57</f>
        <v>116575.58</v>
      </c>
      <c r="DB16" s="11"/>
      <c r="DC16" s="11"/>
      <c r="DD16" s="10">
        <f>'[2]410003'!$X$57</f>
        <v>12323</v>
      </c>
      <c r="DE16" s="144">
        <f>'[2]410003'!$Y$57</f>
        <v>116575.58</v>
      </c>
      <c r="DF16" s="246">
        <f t="shared" si="14"/>
        <v>0</v>
      </c>
      <c r="DG16" s="257">
        <f t="shared" si="15"/>
        <v>0</v>
      </c>
      <c r="DH16" s="250"/>
      <c r="DI16" s="144"/>
      <c r="DJ16" s="117"/>
      <c r="DK16" s="144"/>
      <c r="DL16" s="250"/>
      <c r="DM16" s="144"/>
      <c r="DN16" s="10">
        <f>'[1]410003'!$X$62-'[1]410003'!$X$15</f>
        <v>0</v>
      </c>
      <c r="DO16" s="144">
        <f>'[1]410003'!$Y$62-'[1]410003'!$Y$15</f>
        <v>0</v>
      </c>
      <c r="DP16" s="11"/>
      <c r="DQ16" s="11"/>
      <c r="DR16" s="10">
        <f>'[2]410003'!$X$62-'[2]410003'!$X$15</f>
        <v>0</v>
      </c>
      <c r="DS16" s="144">
        <f>'[2]410003'!$Y$62-'[2]410003'!$Y$15</f>
        <v>0</v>
      </c>
      <c r="DT16" s="246"/>
      <c r="DU16" s="257"/>
      <c r="DV16" s="250"/>
      <c r="DW16" s="144"/>
      <c r="DX16" s="250"/>
      <c r="DY16" s="144"/>
      <c r="DZ16" s="250"/>
      <c r="EA16" s="144"/>
      <c r="EC16" s="34"/>
    </row>
    <row r="17" spans="1:133" ht="18.75" x14ac:dyDescent="0.3">
      <c r="A17" s="114">
        <v>4</v>
      </c>
      <c r="B17" s="114" t="str">
        <f>'Скорая медицинская помощь'!B17</f>
        <v>410004</v>
      </c>
      <c r="C17" s="244" t="str">
        <f>'Скорая медицинская помощь'!C17</f>
        <v>ГБУЗ КККВД</v>
      </c>
      <c r="D17" s="313">
        <f>'[1]410004'!$X$43</f>
        <v>0</v>
      </c>
      <c r="E17" s="314">
        <f>'[1]410004'!$Y$43</f>
        <v>0</v>
      </c>
      <c r="F17" s="11"/>
      <c r="G17" s="11"/>
      <c r="H17" s="313">
        <f>'[2]410004'!$X$43</f>
        <v>0</v>
      </c>
      <c r="I17" s="316">
        <f>'[2]410004'!$Y$43</f>
        <v>0</v>
      </c>
      <c r="J17" s="311">
        <f t="shared" si="0"/>
        <v>0</v>
      </c>
      <c r="K17" s="312">
        <f t="shared" si="1"/>
        <v>0</v>
      </c>
      <c r="L17" s="291"/>
      <c r="M17" s="144"/>
      <c r="N17" s="250"/>
      <c r="O17" s="144"/>
      <c r="P17" s="117"/>
      <c r="Q17" s="144"/>
      <c r="R17" s="10">
        <f>'[1]410004'!$X$48</f>
        <v>0</v>
      </c>
      <c r="S17" s="144">
        <f>'[1]410004'!$Y$48</f>
        <v>0</v>
      </c>
      <c r="T17" s="11"/>
      <c r="U17" s="119"/>
      <c r="V17" s="63">
        <f>'[2]410004'!$X$48</f>
        <v>0</v>
      </c>
      <c r="W17" s="119">
        <f>'[2]410004'!$Y$48</f>
        <v>0</v>
      </c>
      <c r="X17" s="63">
        <f t="shared" si="2"/>
        <v>0</v>
      </c>
      <c r="Y17" s="391">
        <f t="shared" si="3"/>
        <v>0</v>
      </c>
      <c r="Z17" s="11"/>
      <c r="AA17" s="11"/>
      <c r="AB17" s="10"/>
      <c r="AC17" s="144"/>
      <c r="AD17" s="11"/>
      <c r="AE17" s="119"/>
      <c r="AF17" s="63">
        <f>'[1]410004'!$X$49</f>
        <v>4100</v>
      </c>
      <c r="AG17" s="391">
        <f>'[1]410004'!$Y$49</f>
        <v>3179.3</v>
      </c>
      <c r="AH17" s="11"/>
      <c r="AI17" s="11"/>
      <c r="AJ17" s="10">
        <f>'[2]410004'!$X$49</f>
        <v>4100</v>
      </c>
      <c r="AK17" s="144">
        <f>'[2]410004'!$Y$49</f>
        <v>3179.3</v>
      </c>
      <c r="AL17" s="246">
        <f t="shared" si="4"/>
        <v>0</v>
      </c>
      <c r="AM17" s="257">
        <f t="shared" si="5"/>
        <v>0</v>
      </c>
      <c r="AN17" s="291"/>
      <c r="AO17" s="292"/>
      <c r="AP17" s="250"/>
      <c r="AQ17" s="144"/>
      <c r="AR17" s="250"/>
      <c r="AS17" s="144"/>
      <c r="AT17" s="63">
        <f>'[1]410004'!$X$50</f>
        <v>0</v>
      </c>
      <c r="AU17" s="391">
        <f>'[1]410004'!$Y$50</f>
        <v>0</v>
      </c>
      <c r="AV17" s="11"/>
      <c r="AW17" s="11"/>
      <c r="AX17" s="10">
        <f>'[2]410004'!$X$50</f>
        <v>0</v>
      </c>
      <c r="AY17" s="144">
        <f>'[2]410004'!$Y$50</f>
        <v>0</v>
      </c>
      <c r="AZ17" s="246">
        <f t="shared" si="6"/>
        <v>0</v>
      </c>
      <c r="BA17" s="257">
        <f t="shared" si="7"/>
        <v>0</v>
      </c>
      <c r="BB17" s="291"/>
      <c r="BC17" s="292"/>
      <c r="BD17" s="250"/>
      <c r="BE17" s="144"/>
      <c r="BF17" s="250"/>
      <c r="BG17" s="144"/>
      <c r="BH17" s="10">
        <f>'[1]410004'!$X$52</f>
        <v>0</v>
      </c>
      <c r="BI17" s="144">
        <f>'[1]410004'!$Y$52</f>
        <v>0</v>
      </c>
      <c r="BJ17" s="11"/>
      <c r="BK17" s="11"/>
      <c r="BL17" s="10">
        <f>'[2]410004'!$X$52</f>
        <v>0</v>
      </c>
      <c r="BM17" s="144">
        <f>'[2]410004'!$Y$52</f>
        <v>0</v>
      </c>
      <c r="BN17" s="246">
        <f t="shared" si="8"/>
        <v>0</v>
      </c>
      <c r="BO17" s="257">
        <f t="shared" si="9"/>
        <v>0</v>
      </c>
      <c r="BP17" s="295"/>
      <c r="BQ17" s="296"/>
      <c r="BR17" s="117"/>
      <c r="BS17" s="144"/>
      <c r="BT17" s="117"/>
      <c r="BU17" s="144"/>
      <c r="BV17" s="10">
        <f>'[1]410004'!$X$56</f>
        <v>0</v>
      </c>
      <c r="BW17" s="144">
        <f>'[1]410004'!$Y$56</f>
        <v>0</v>
      </c>
      <c r="BX17" s="11"/>
      <c r="BY17" s="11"/>
      <c r="BZ17" s="10">
        <f>'[2]410004'!$X$56</f>
        <v>0</v>
      </c>
      <c r="CA17" s="144">
        <f>'[2]410004'!$Y$56</f>
        <v>0</v>
      </c>
      <c r="CB17" s="246">
        <f t="shared" si="10"/>
        <v>0</v>
      </c>
      <c r="CC17" s="257">
        <f t="shared" si="11"/>
        <v>0</v>
      </c>
      <c r="CD17" s="295"/>
      <c r="CE17" s="296"/>
      <c r="CF17" s="117"/>
      <c r="CG17" s="144"/>
      <c r="CH17" s="250"/>
      <c r="CI17" s="144"/>
      <c r="CJ17" s="250"/>
      <c r="CK17" s="144"/>
      <c r="CL17" s="276">
        <f>'[1]410004'!$X$74</f>
        <v>0</v>
      </c>
      <c r="CM17" s="276">
        <f>'[1]410004'!$Y$74</f>
        <v>0</v>
      </c>
      <c r="CN17" s="276"/>
      <c r="CO17" s="276"/>
      <c r="CP17" s="276">
        <f>'[2]410004'!$X$74</f>
        <v>0</v>
      </c>
      <c r="CQ17" s="276">
        <f>'[2]410004'!$Y$74</f>
        <v>0</v>
      </c>
      <c r="CR17" s="246">
        <f t="shared" si="12"/>
        <v>0</v>
      </c>
      <c r="CS17" s="257">
        <f t="shared" si="13"/>
        <v>0</v>
      </c>
      <c r="CT17" s="276"/>
      <c r="CU17" s="276"/>
      <c r="CV17" s="276"/>
      <c r="CW17" s="276"/>
      <c r="CX17" s="276"/>
      <c r="CY17" s="276"/>
      <c r="CZ17" s="10">
        <f>'[1]410004'!$X$57</f>
        <v>9503</v>
      </c>
      <c r="DA17" s="144">
        <f>'[1]410004'!$Y$57</f>
        <v>47121.01</v>
      </c>
      <c r="DB17" s="11"/>
      <c r="DC17" s="11"/>
      <c r="DD17" s="10">
        <f>'[2]410004'!$X$57</f>
        <v>9503</v>
      </c>
      <c r="DE17" s="144">
        <f>'[2]410004'!$Y$57</f>
        <v>54390.8</v>
      </c>
      <c r="DF17" s="246">
        <f t="shared" si="14"/>
        <v>0</v>
      </c>
      <c r="DG17" s="257">
        <f t="shared" si="15"/>
        <v>7269.7900000000009</v>
      </c>
      <c r="DH17" s="250"/>
      <c r="DI17" s="144"/>
      <c r="DJ17" s="117"/>
      <c r="DK17" s="144"/>
      <c r="DL17" s="250"/>
      <c r="DM17" s="144"/>
      <c r="DN17" s="10">
        <f>'[1]410004'!$X$62-'[1]410004'!$X$15</f>
        <v>-6754</v>
      </c>
      <c r="DO17" s="144">
        <f>'[1]410004'!$Y$62-'[1]410004'!$Y$15</f>
        <v>-5988.39</v>
      </c>
      <c r="DP17" s="11"/>
      <c r="DQ17" s="11"/>
      <c r="DR17" s="10">
        <f>'[2]410004'!$X$62-'[2]410004'!$X$15</f>
        <v>-6754</v>
      </c>
      <c r="DS17" s="144">
        <f>'[2]410004'!$Y$62-'[2]410004'!$Y$15</f>
        <v>-5988.39</v>
      </c>
      <c r="DT17" s="246"/>
      <c r="DU17" s="257"/>
      <c r="DV17" s="250"/>
      <c r="DW17" s="144"/>
      <c r="DX17" s="250"/>
      <c r="DY17" s="144"/>
      <c r="DZ17" s="250"/>
      <c r="EA17" s="144"/>
      <c r="EC17" s="34"/>
    </row>
    <row r="18" spans="1:133" ht="17.25" customHeight="1" x14ac:dyDescent="0.3">
      <c r="A18" s="114">
        <v>5</v>
      </c>
      <c r="B18" s="114" t="str">
        <f>'Скорая медицинская помощь'!B18</f>
        <v>410005</v>
      </c>
      <c r="C18" s="244" t="str">
        <f>'Скорая медицинская помощь'!C18</f>
        <v>ГБУЗ КККД</v>
      </c>
      <c r="D18" s="313">
        <f>'[1]410005'!$X$43</f>
        <v>5355</v>
      </c>
      <c r="E18" s="314">
        <f>'[1]410005'!$Y$43</f>
        <v>55489.25</v>
      </c>
      <c r="F18" s="11"/>
      <c r="G18" s="11"/>
      <c r="H18" s="313">
        <f>'[2]410005'!$X$43</f>
        <v>4941</v>
      </c>
      <c r="I18" s="316">
        <f>'[2]410005'!$Y$43</f>
        <v>51763.24</v>
      </c>
      <c r="J18" s="311">
        <f t="shared" si="0"/>
        <v>-414</v>
      </c>
      <c r="K18" s="312">
        <f t="shared" si="1"/>
        <v>-3726.010000000002</v>
      </c>
      <c r="L18" s="291"/>
      <c r="M18" s="144"/>
      <c r="N18" s="250"/>
      <c r="O18" s="144"/>
      <c r="P18" s="117"/>
      <c r="Q18" s="144"/>
      <c r="R18" s="10">
        <f>'[1]410005'!$X$48</f>
        <v>1100</v>
      </c>
      <c r="S18" s="144">
        <f>'[1]410005'!$Y$48</f>
        <v>13552.54</v>
      </c>
      <c r="T18" s="11"/>
      <c r="U18" s="119"/>
      <c r="V18" s="63">
        <f>'[2]410005'!$X$48</f>
        <v>1100</v>
      </c>
      <c r="W18" s="119">
        <f>'[2]410005'!$Y$48</f>
        <v>13552.54</v>
      </c>
      <c r="X18" s="63">
        <f t="shared" si="2"/>
        <v>0</v>
      </c>
      <c r="Y18" s="391">
        <f t="shared" si="3"/>
        <v>0</v>
      </c>
      <c r="Z18" s="11"/>
      <c r="AA18" s="11"/>
      <c r="AB18" s="10"/>
      <c r="AC18" s="144"/>
      <c r="AD18" s="11"/>
      <c r="AE18" s="119"/>
      <c r="AF18" s="63">
        <f>'[1]410005'!$X$49</f>
        <v>24020</v>
      </c>
      <c r="AG18" s="391">
        <f>'[1]410005'!$Y$49</f>
        <v>32037.390000000003</v>
      </c>
      <c r="AH18" s="11"/>
      <c r="AI18" s="11"/>
      <c r="AJ18" s="10">
        <f>'[2]410005'!$X$49</f>
        <v>24020</v>
      </c>
      <c r="AK18" s="144">
        <f>'[2]410005'!$Y$49</f>
        <v>32037.390000000003</v>
      </c>
      <c r="AL18" s="246">
        <f t="shared" si="4"/>
        <v>0</v>
      </c>
      <c r="AM18" s="257">
        <f t="shared" si="5"/>
        <v>0</v>
      </c>
      <c r="AN18" s="291"/>
      <c r="AO18" s="292"/>
      <c r="AP18" s="344"/>
      <c r="AQ18" s="144"/>
      <c r="AR18" s="250"/>
      <c r="AS18" s="144"/>
      <c r="AT18" s="63">
        <f>'[1]410005'!$X$50</f>
        <v>2747</v>
      </c>
      <c r="AU18" s="391">
        <f>'[1]410005'!$Y$50</f>
        <v>9377.49</v>
      </c>
      <c r="AV18" s="11"/>
      <c r="AW18" s="11"/>
      <c r="AX18" s="10">
        <f>'[2]410005'!$X$50</f>
        <v>2747</v>
      </c>
      <c r="AY18" s="144">
        <f>'[2]410005'!$Y$50</f>
        <v>9377.49</v>
      </c>
      <c r="AZ18" s="246">
        <f t="shared" si="6"/>
        <v>0</v>
      </c>
      <c r="BA18" s="257">
        <f t="shared" si="7"/>
        <v>0</v>
      </c>
      <c r="BB18" s="291"/>
      <c r="BC18" s="292"/>
      <c r="BD18" s="344"/>
      <c r="BE18" s="144"/>
      <c r="BF18" s="250"/>
      <c r="BG18" s="144"/>
      <c r="BH18" s="10">
        <f>'[1]410005'!$X$52</f>
        <v>5938</v>
      </c>
      <c r="BI18" s="144">
        <f>'[1]410005'!$Y$52</f>
        <v>84870.319999999992</v>
      </c>
      <c r="BJ18" s="11"/>
      <c r="BK18" s="11"/>
      <c r="BL18" s="10">
        <f>'[2]410005'!$X$52</f>
        <v>5938</v>
      </c>
      <c r="BM18" s="144">
        <f>'[2]410005'!$Y$52</f>
        <v>84870.319999999992</v>
      </c>
      <c r="BN18" s="246">
        <f t="shared" si="8"/>
        <v>0</v>
      </c>
      <c r="BO18" s="257">
        <f t="shared" si="9"/>
        <v>0</v>
      </c>
      <c r="BP18" s="295"/>
      <c r="BQ18" s="144"/>
      <c r="BR18" s="117"/>
      <c r="BS18" s="144"/>
      <c r="BT18" s="117"/>
      <c r="BU18" s="144"/>
      <c r="BV18" s="10">
        <f>'[1]410005'!$X$56</f>
        <v>1500</v>
      </c>
      <c r="BW18" s="144">
        <f>'[1]410005'!$Y$56</f>
        <v>6071.29</v>
      </c>
      <c r="BX18" s="11"/>
      <c r="BY18" s="11"/>
      <c r="BZ18" s="10">
        <f>'[2]410005'!$X$56</f>
        <v>1500</v>
      </c>
      <c r="CA18" s="144">
        <f>'[2]410005'!$Y$56</f>
        <v>6071.29</v>
      </c>
      <c r="CB18" s="246">
        <f t="shared" si="10"/>
        <v>0</v>
      </c>
      <c r="CC18" s="257">
        <f t="shared" si="11"/>
        <v>0</v>
      </c>
      <c r="CD18" s="297"/>
      <c r="CE18" s="298"/>
      <c r="CF18" s="117"/>
      <c r="CG18" s="144"/>
      <c r="CH18" s="250"/>
      <c r="CI18" s="144"/>
      <c r="CJ18" s="250"/>
      <c r="CK18" s="144"/>
      <c r="CL18" s="276">
        <f>'[1]410005'!$X$74</f>
        <v>391</v>
      </c>
      <c r="CM18" s="276">
        <f>'[1]410005'!$Y$74</f>
        <v>1505.65</v>
      </c>
      <c r="CN18" s="276"/>
      <c r="CO18" s="276"/>
      <c r="CP18" s="276">
        <f>'[2]410005'!$X$74</f>
        <v>391</v>
      </c>
      <c r="CQ18" s="276">
        <f>'[2]410005'!$Y$74</f>
        <v>1505.65</v>
      </c>
      <c r="CR18" s="246">
        <f t="shared" si="12"/>
        <v>0</v>
      </c>
      <c r="CS18" s="257">
        <f t="shared" si="13"/>
        <v>0</v>
      </c>
      <c r="CT18" s="276"/>
      <c r="CU18" s="276"/>
      <c r="CV18" s="276"/>
      <c r="CW18" s="276"/>
      <c r="CX18" s="276"/>
      <c r="CY18" s="276"/>
      <c r="CZ18" s="10">
        <f>'[1]410005'!$X$57</f>
        <v>11371</v>
      </c>
      <c r="DA18" s="144">
        <f>'[1]410005'!$Y$57</f>
        <v>65023.93</v>
      </c>
      <c r="DB18" s="11"/>
      <c r="DC18" s="11"/>
      <c r="DD18" s="10">
        <f>'[2]410005'!$X$57</f>
        <v>11371</v>
      </c>
      <c r="DE18" s="144">
        <f>'[2]410005'!$Y$57</f>
        <v>65023.93</v>
      </c>
      <c r="DF18" s="246">
        <f t="shared" si="14"/>
        <v>0</v>
      </c>
      <c r="DG18" s="257">
        <f t="shared" si="15"/>
        <v>0</v>
      </c>
      <c r="DH18" s="250"/>
      <c r="DI18" s="144"/>
      <c r="DJ18" s="117"/>
      <c r="DK18" s="144"/>
      <c r="DL18" s="250"/>
      <c r="DM18" s="144"/>
      <c r="DN18" s="10">
        <f>'[1]410005'!$X$62-'[1]410005'!$X$15</f>
        <v>-19042</v>
      </c>
      <c r="DO18" s="144">
        <f>'[1]410005'!$Y$62-'[1]410005'!$Y$15</f>
        <v>-6691.0499999999984</v>
      </c>
      <c r="DP18" s="11"/>
      <c r="DQ18" s="11"/>
      <c r="DR18" s="10">
        <f>'[2]410005'!$X$62-'[2]410005'!$X$15</f>
        <v>-19042</v>
      </c>
      <c r="DS18" s="144">
        <f>'[2]410005'!$Y$62-'[2]410005'!$Y$15</f>
        <v>-6691.0499999999984</v>
      </c>
      <c r="DT18" s="246"/>
      <c r="DU18" s="257"/>
      <c r="DV18" s="250"/>
      <c r="DW18" s="144"/>
      <c r="DX18" s="250"/>
      <c r="DY18" s="144"/>
      <c r="DZ18" s="250"/>
      <c r="EA18" s="144"/>
      <c r="EC18" s="34"/>
    </row>
    <row r="19" spans="1:133" ht="17.25" customHeight="1" x14ac:dyDescent="0.3">
      <c r="A19" s="114">
        <v>6</v>
      </c>
      <c r="B19" s="114" t="str">
        <f>'Скорая медицинская помощь'!B19</f>
        <v>410006</v>
      </c>
      <c r="C19" s="244" t="str">
        <f>'Скорая медицинская помощь'!C19</f>
        <v>ГБУЗ ККОД</v>
      </c>
      <c r="D19" s="313">
        <f>'[1]410006'!$X$43</f>
        <v>0</v>
      </c>
      <c r="E19" s="314">
        <f>'[1]410006'!$Y$43</f>
        <v>0</v>
      </c>
      <c r="F19" s="11"/>
      <c r="G19" s="11"/>
      <c r="H19" s="313">
        <f>'[2]410006'!$X$43</f>
        <v>0</v>
      </c>
      <c r="I19" s="316">
        <f>'[2]410006'!$Y$43</f>
        <v>0</v>
      </c>
      <c r="J19" s="311">
        <f t="shared" si="0"/>
        <v>0</v>
      </c>
      <c r="K19" s="312">
        <f t="shared" si="1"/>
        <v>0</v>
      </c>
      <c r="L19" s="291"/>
      <c r="M19" s="144"/>
      <c r="N19" s="250"/>
      <c r="O19" s="144"/>
      <c r="P19" s="117"/>
      <c r="Q19" s="144"/>
      <c r="R19" s="10">
        <f>'[1]410006'!$X$48</f>
        <v>0</v>
      </c>
      <c r="S19" s="144">
        <f>'[1]410006'!$Y$48</f>
        <v>0</v>
      </c>
      <c r="T19" s="11"/>
      <c r="U19" s="119"/>
      <c r="V19" s="63">
        <f>'[2]410006'!$X$48</f>
        <v>0</v>
      </c>
      <c r="W19" s="119">
        <f>'[2]410006'!$Y$48</f>
        <v>0</v>
      </c>
      <c r="X19" s="63">
        <f t="shared" si="2"/>
        <v>0</v>
      </c>
      <c r="Y19" s="391">
        <f t="shared" si="3"/>
        <v>0</v>
      </c>
      <c r="Z19" s="11"/>
      <c r="AA19" s="11"/>
      <c r="AB19" s="10"/>
      <c r="AC19" s="144"/>
      <c r="AD19" s="11"/>
      <c r="AE19" s="119"/>
      <c r="AF19" s="63">
        <f>'[1]410006'!$X$49</f>
        <v>13724</v>
      </c>
      <c r="AG19" s="391">
        <f>'[1]410006'!$Y$49</f>
        <v>19704.89</v>
      </c>
      <c r="AH19" s="11"/>
      <c r="AI19" s="11"/>
      <c r="AJ19" s="10">
        <f>'[2]410006'!$X$49</f>
        <v>13724</v>
      </c>
      <c r="AK19" s="144">
        <f>'[2]410006'!$Y$49</f>
        <v>19704.89</v>
      </c>
      <c r="AL19" s="246">
        <f t="shared" si="4"/>
        <v>0</v>
      </c>
      <c r="AM19" s="257">
        <f t="shared" si="5"/>
        <v>0</v>
      </c>
      <c r="AN19" s="291"/>
      <c r="AO19" s="292"/>
      <c r="AP19" s="344"/>
      <c r="AQ19" s="144"/>
      <c r="AR19" s="250"/>
      <c r="AS19" s="144"/>
      <c r="AT19" s="63">
        <f>'[1]410006'!$X$50</f>
        <v>0</v>
      </c>
      <c r="AU19" s="391">
        <f>'[1]410006'!$Y$50</f>
        <v>0</v>
      </c>
      <c r="AV19" s="11"/>
      <c r="AW19" s="11"/>
      <c r="AX19" s="10">
        <f>'[2]410006'!$X$50</f>
        <v>0</v>
      </c>
      <c r="AY19" s="144">
        <f>'[2]410006'!$Y$50</f>
        <v>0</v>
      </c>
      <c r="AZ19" s="246">
        <f t="shared" si="6"/>
        <v>0</v>
      </c>
      <c r="BA19" s="257">
        <f t="shared" si="7"/>
        <v>0</v>
      </c>
      <c r="BB19" s="291"/>
      <c r="BC19" s="292"/>
      <c r="BD19" s="344"/>
      <c r="BE19" s="144"/>
      <c r="BF19" s="250"/>
      <c r="BG19" s="144"/>
      <c r="BH19" s="10">
        <f>'[1]410006'!$X$52</f>
        <v>3572</v>
      </c>
      <c r="BI19" s="144">
        <f>'[1]410006'!$Y$52</f>
        <v>25269.22</v>
      </c>
      <c r="BJ19" s="11"/>
      <c r="BK19" s="11"/>
      <c r="BL19" s="10">
        <f>'[2]410006'!$X$52</f>
        <v>3572</v>
      </c>
      <c r="BM19" s="144">
        <f>'[2]410006'!$Y$52</f>
        <v>25269.22</v>
      </c>
      <c r="BN19" s="246">
        <f t="shared" si="8"/>
        <v>0</v>
      </c>
      <c r="BO19" s="257">
        <f t="shared" si="9"/>
        <v>0</v>
      </c>
      <c r="BP19" s="295"/>
      <c r="BQ19" s="296"/>
      <c r="BR19" s="117"/>
      <c r="BS19" s="144"/>
      <c r="BT19" s="258"/>
      <c r="BU19" s="264"/>
      <c r="BV19" s="10">
        <f>'[1]410006'!$X$56</f>
        <v>0</v>
      </c>
      <c r="BW19" s="144">
        <f>'[1]410006'!$Y$56</f>
        <v>0</v>
      </c>
      <c r="BX19" s="11"/>
      <c r="BY19" s="11"/>
      <c r="BZ19" s="10">
        <f>'[2]410006'!$X$56</f>
        <v>0</v>
      </c>
      <c r="CA19" s="144">
        <f>'[2]410006'!$Y$56</f>
        <v>0</v>
      </c>
      <c r="CB19" s="246">
        <f t="shared" si="10"/>
        <v>0</v>
      </c>
      <c r="CC19" s="257">
        <f t="shared" si="11"/>
        <v>0</v>
      </c>
      <c r="CD19" s="295"/>
      <c r="CE19" s="296"/>
      <c r="CF19" s="117"/>
      <c r="CG19" s="144"/>
      <c r="CH19" s="117"/>
      <c r="CI19" s="144"/>
      <c r="CJ19" s="250"/>
      <c r="CK19" s="144"/>
      <c r="CL19" s="276">
        <f>'[1]410006'!$X$74</f>
        <v>0</v>
      </c>
      <c r="CM19" s="276">
        <f>'[1]410006'!$Y$74</f>
        <v>0</v>
      </c>
      <c r="CN19" s="276"/>
      <c r="CO19" s="276"/>
      <c r="CP19" s="276">
        <f>'[2]410006'!$X$74</f>
        <v>0</v>
      </c>
      <c r="CQ19" s="276">
        <f>'[2]410006'!$Y$74</f>
        <v>0</v>
      </c>
      <c r="CR19" s="246">
        <f t="shared" si="12"/>
        <v>0</v>
      </c>
      <c r="CS19" s="257">
        <f t="shared" si="13"/>
        <v>0</v>
      </c>
      <c r="CT19" s="276"/>
      <c r="CU19" s="276"/>
      <c r="CV19" s="276"/>
      <c r="CW19" s="276"/>
      <c r="CX19" s="276"/>
      <c r="CY19" s="276"/>
      <c r="CZ19" s="10">
        <f>'[1]410006'!$X$57</f>
        <v>7870</v>
      </c>
      <c r="DA19" s="144">
        <f>'[1]410006'!$Y$57</f>
        <v>72733.789999999994</v>
      </c>
      <c r="DB19" s="11"/>
      <c r="DC19" s="11"/>
      <c r="DD19" s="10">
        <f>'[2]410006'!$X$57</f>
        <v>7870</v>
      </c>
      <c r="DE19" s="144">
        <f>'[2]410006'!$Y$57</f>
        <v>79174.78</v>
      </c>
      <c r="DF19" s="246">
        <f t="shared" si="14"/>
        <v>0</v>
      </c>
      <c r="DG19" s="257">
        <f t="shared" si="15"/>
        <v>6440.9900000000052</v>
      </c>
      <c r="DH19" s="250"/>
      <c r="DI19" s="144"/>
      <c r="DJ19" s="117"/>
      <c r="DK19" s="144"/>
      <c r="DL19" s="250"/>
      <c r="DM19" s="144"/>
      <c r="DN19" s="10">
        <f>'[1]410006'!$X$62-'[1]410006'!$X$15</f>
        <v>34328</v>
      </c>
      <c r="DO19" s="144">
        <f>'[1]410006'!$Y$62-'[1]410006'!$Y$15</f>
        <v>274183.30000000005</v>
      </c>
      <c r="DP19" s="11"/>
      <c r="DQ19" s="11"/>
      <c r="DR19" s="10">
        <f>'[2]410006'!$X$62-'[2]410006'!$X$15</f>
        <v>34327</v>
      </c>
      <c r="DS19" s="144">
        <f>'[2]410006'!$Y$62-'[2]410006'!$Y$15</f>
        <v>274183.30000000005</v>
      </c>
      <c r="DT19" s="246"/>
      <c r="DU19" s="257"/>
      <c r="DV19" s="250"/>
      <c r="DW19" s="144"/>
      <c r="DX19" s="250"/>
      <c r="DY19" s="144"/>
      <c r="DZ19" s="250"/>
      <c r="EA19" s="144"/>
      <c r="EB19" s="34"/>
      <c r="EC19" s="34"/>
    </row>
    <row r="20" spans="1:133" ht="18.75" x14ac:dyDescent="0.3">
      <c r="A20" s="114">
        <v>7</v>
      </c>
      <c r="B20" s="114" t="str">
        <f>'Скорая медицинская помощь'!B20</f>
        <v>410007</v>
      </c>
      <c r="C20" s="244" t="str">
        <f>'Скорая медицинская помощь'!C20</f>
        <v>ГБУЗ КОБ</v>
      </c>
      <c r="D20" s="313">
        <f>'[1]410007'!$X$43</f>
        <v>2539</v>
      </c>
      <c r="E20" s="314">
        <f>'[1]410007'!$Y$43</f>
        <v>26222.36</v>
      </c>
      <c r="F20" s="11"/>
      <c r="G20" s="11"/>
      <c r="H20" s="313">
        <f>'[2]410007'!$X$43</f>
        <v>2399</v>
      </c>
      <c r="I20" s="316">
        <f>'[2]410007'!$Y$43</f>
        <v>24974.35</v>
      </c>
      <c r="J20" s="311">
        <f t="shared" si="0"/>
        <v>-140</v>
      </c>
      <c r="K20" s="312">
        <f t="shared" si="1"/>
        <v>-1248.010000000002</v>
      </c>
      <c r="L20" s="291"/>
      <c r="M20" s="144"/>
      <c r="N20" s="250"/>
      <c r="O20" s="144"/>
      <c r="P20" s="291"/>
      <c r="Q20" s="144"/>
      <c r="R20" s="10">
        <f>'[1]410007'!$X$48</f>
        <v>0</v>
      </c>
      <c r="S20" s="144">
        <f>'[1]410007'!$Y$48</f>
        <v>0</v>
      </c>
      <c r="T20" s="11"/>
      <c r="U20" s="119"/>
      <c r="V20" s="63">
        <f>'[2]410007'!$X$48</f>
        <v>0</v>
      </c>
      <c r="W20" s="119">
        <f>'[2]410007'!$Y$48</f>
        <v>0</v>
      </c>
      <c r="X20" s="63">
        <f t="shared" si="2"/>
        <v>0</v>
      </c>
      <c r="Y20" s="391">
        <f t="shared" si="3"/>
        <v>0</v>
      </c>
      <c r="Z20" s="11"/>
      <c r="AA20" s="11"/>
      <c r="AB20" s="10"/>
      <c r="AC20" s="144"/>
      <c r="AD20" s="11"/>
      <c r="AE20" s="119"/>
      <c r="AF20" s="63">
        <f>'[1]410007'!$X$49</f>
        <v>12040</v>
      </c>
      <c r="AG20" s="391">
        <f>'[1]410007'!$Y$49</f>
        <v>92994.32</v>
      </c>
      <c r="AH20" s="11"/>
      <c r="AI20" s="11"/>
      <c r="AJ20" s="10">
        <f>'[2]410007'!$X$49</f>
        <v>12040</v>
      </c>
      <c r="AK20" s="144">
        <f>'[2]410007'!$Y$49</f>
        <v>92994.32</v>
      </c>
      <c r="AL20" s="246">
        <f t="shared" si="4"/>
        <v>0</v>
      </c>
      <c r="AM20" s="257">
        <f t="shared" si="5"/>
        <v>0</v>
      </c>
      <c r="AN20" s="350"/>
      <c r="AO20" s="351"/>
      <c r="AP20" s="344"/>
      <c r="AQ20" s="144"/>
      <c r="AR20" s="250"/>
      <c r="AS20" s="144"/>
      <c r="AT20" s="63">
        <f>'[1]410007'!$X$50</f>
        <v>409</v>
      </c>
      <c r="AU20" s="391">
        <f>'[1]410007'!$Y$50</f>
        <v>1396.21</v>
      </c>
      <c r="AV20" s="11"/>
      <c r="AW20" s="11"/>
      <c r="AX20" s="10">
        <f>'[2]410007'!$X$50</f>
        <v>409</v>
      </c>
      <c r="AY20" s="144">
        <f>'[2]410007'!$Y$50</f>
        <v>1396.21</v>
      </c>
      <c r="AZ20" s="246">
        <f t="shared" si="6"/>
        <v>0</v>
      </c>
      <c r="BA20" s="257">
        <f t="shared" si="7"/>
        <v>0</v>
      </c>
      <c r="BB20" s="350"/>
      <c r="BC20" s="351"/>
      <c r="BD20" s="344"/>
      <c r="BE20" s="144"/>
      <c r="BF20" s="250"/>
      <c r="BG20" s="144"/>
      <c r="BH20" s="10">
        <f>'[1]410007'!$X$52</f>
        <v>456</v>
      </c>
      <c r="BI20" s="144">
        <f>'[1]410007'!$Y$52</f>
        <v>5566.46</v>
      </c>
      <c r="BJ20" s="11"/>
      <c r="BK20" s="11"/>
      <c r="BL20" s="10">
        <f>'[2]410007'!$X$52</f>
        <v>456</v>
      </c>
      <c r="BM20" s="144">
        <f>'[2]410007'!$Y$52</f>
        <v>5566.46</v>
      </c>
      <c r="BN20" s="246">
        <f t="shared" si="8"/>
        <v>0</v>
      </c>
      <c r="BO20" s="257">
        <f t="shared" si="9"/>
        <v>0</v>
      </c>
      <c r="BP20" s="295"/>
      <c r="BQ20" s="296"/>
      <c r="BR20" s="117"/>
      <c r="BS20" s="144"/>
      <c r="BT20" s="117"/>
      <c r="BU20" s="144"/>
      <c r="BV20" s="10">
        <f>'[1]410007'!$X$56</f>
        <v>500</v>
      </c>
      <c r="BW20" s="144">
        <f>'[1]410007'!$Y$56</f>
        <v>2227.34</v>
      </c>
      <c r="BX20" s="11"/>
      <c r="BY20" s="11"/>
      <c r="BZ20" s="10">
        <f>'[2]410007'!$X$56</f>
        <v>500</v>
      </c>
      <c r="CA20" s="144">
        <f>'[2]410007'!$Y$56</f>
        <v>2227.34</v>
      </c>
      <c r="CB20" s="246">
        <f t="shared" si="10"/>
        <v>0</v>
      </c>
      <c r="CC20" s="257">
        <f t="shared" si="11"/>
        <v>0</v>
      </c>
      <c r="CD20" s="295"/>
      <c r="CE20" s="296"/>
      <c r="CF20" s="117"/>
      <c r="CG20" s="144"/>
      <c r="CH20" s="117"/>
      <c r="CI20" s="144"/>
      <c r="CJ20" s="250"/>
      <c r="CK20" s="144"/>
      <c r="CL20" s="276">
        <f>'[1]410007'!$X$74</f>
        <v>77</v>
      </c>
      <c r="CM20" s="276">
        <f>'[1]410007'!$Y$74</f>
        <v>308.64</v>
      </c>
      <c r="CN20" s="276"/>
      <c r="CO20" s="276"/>
      <c r="CP20" s="276">
        <f>'[2]410007'!$X$74</f>
        <v>77</v>
      </c>
      <c r="CQ20" s="276">
        <f>'[2]410007'!$Y$74</f>
        <v>308.64</v>
      </c>
      <c r="CR20" s="246">
        <f t="shared" si="12"/>
        <v>0</v>
      </c>
      <c r="CS20" s="257">
        <f t="shared" si="13"/>
        <v>0</v>
      </c>
      <c r="CT20" s="276"/>
      <c r="CU20" s="276"/>
      <c r="CV20" s="276"/>
      <c r="CW20" s="276"/>
      <c r="CX20" s="276"/>
      <c r="CY20" s="276"/>
      <c r="CZ20" s="10">
        <f>'[1]410007'!$X$57</f>
        <v>6518</v>
      </c>
      <c r="DA20" s="144">
        <f>'[1]410007'!$Y$57</f>
        <v>140184.79999999999</v>
      </c>
      <c r="DB20" s="11"/>
      <c r="DC20" s="11"/>
      <c r="DD20" s="10">
        <f>'[2]410007'!$X$57</f>
        <v>6518</v>
      </c>
      <c r="DE20" s="144">
        <f>'[2]410007'!$Y$57</f>
        <v>140184.79999999999</v>
      </c>
      <c r="DF20" s="246">
        <f t="shared" si="14"/>
        <v>0</v>
      </c>
      <c r="DG20" s="257">
        <f t="shared" si="15"/>
        <v>0</v>
      </c>
      <c r="DH20" s="250"/>
      <c r="DI20" s="144"/>
      <c r="DJ20" s="117"/>
      <c r="DK20" s="144"/>
      <c r="DL20" s="250"/>
      <c r="DM20" s="144"/>
      <c r="DN20" s="10">
        <f>'[1]410007'!$X$62-'[1]410007'!$X$15</f>
        <v>-10784</v>
      </c>
      <c r="DO20" s="144">
        <f>'[1]410007'!$Y$62-'[1]410007'!$Y$15</f>
        <v>-9212.73</v>
      </c>
      <c r="DP20" s="11"/>
      <c r="DQ20" s="11"/>
      <c r="DR20" s="10">
        <f>'[2]410007'!$X$62-'[2]410007'!$X$15</f>
        <v>-10784</v>
      </c>
      <c r="DS20" s="144">
        <f>'[2]410007'!$Y$62-'[2]410007'!$Y$15</f>
        <v>-9212.73</v>
      </c>
      <c r="DT20" s="246"/>
      <c r="DU20" s="257"/>
      <c r="DV20" s="250"/>
      <c r="DW20" s="144"/>
      <c r="DX20" s="250"/>
      <c r="DY20" s="286"/>
      <c r="DZ20" s="250"/>
      <c r="EA20" s="144"/>
      <c r="EB20" s="49"/>
      <c r="EC20" s="34"/>
    </row>
    <row r="21" spans="1:133" ht="17.25" customHeight="1" x14ac:dyDescent="0.3">
      <c r="A21" s="114">
        <v>8</v>
      </c>
      <c r="B21" s="114" t="str">
        <f>'Скорая медицинская помощь'!B21</f>
        <v>410008</v>
      </c>
      <c r="C21" s="244" t="str">
        <f>'Скорая медицинская помощь'!C21</f>
        <v>ГБУЗ КК "ПК ГБ № 1"</v>
      </c>
      <c r="D21" s="313">
        <f>'[1]410008'!$X$43</f>
        <v>12050</v>
      </c>
      <c r="E21" s="314">
        <f>'[1]410008'!$Y$43</f>
        <v>124934.84999999999</v>
      </c>
      <c r="F21" s="11"/>
      <c r="G21" s="11"/>
      <c r="H21" s="313">
        <f>'[2]410008'!$X$43</f>
        <v>11129</v>
      </c>
      <c r="I21" s="316">
        <f>'[2]410008'!$Y$43</f>
        <v>116634.23999999999</v>
      </c>
      <c r="J21" s="311">
        <f t="shared" si="0"/>
        <v>-921</v>
      </c>
      <c r="K21" s="312">
        <f t="shared" si="1"/>
        <v>-8300.61</v>
      </c>
      <c r="L21" s="291"/>
      <c r="M21" s="144"/>
      <c r="N21" s="250"/>
      <c r="O21" s="144"/>
      <c r="P21" s="117"/>
      <c r="Q21" s="144"/>
      <c r="R21" s="10">
        <f>'[1]410008'!$X$48</f>
        <v>0</v>
      </c>
      <c r="S21" s="144">
        <f>'[1]410008'!$Y$48</f>
        <v>0</v>
      </c>
      <c r="T21" s="11"/>
      <c r="U21" s="119"/>
      <c r="V21" s="63">
        <f>'[2]410008'!$X$48</f>
        <v>0</v>
      </c>
      <c r="W21" s="119">
        <f>'[2]410008'!$Y$48</f>
        <v>0</v>
      </c>
      <c r="X21" s="63">
        <f t="shared" si="2"/>
        <v>0</v>
      </c>
      <c r="Y21" s="391">
        <f t="shared" si="3"/>
        <v>0</v>
      </c>
      <c r="Z21" s="11"/>
      <c r="AA21" s="11"/>
      <c r="AB21" s="10"/>
      <c r="AC21" s="144"/>
      <c r="AD21" s="11"/>
      <c r="AE21" s="119"/>
      <c r="AF21" s="63">
        <f>'[1]410008'!$X$49</f>
        <v>29108</v>
      </c>
      <c r="AG21" s="391">
        <f>'[1]410008'!$Y$49</f>
        <v>18483.73</v>
      </c>
      <c r="AH21" s="11"/>
      <c r="AI21" s="11"/>
      <c r="AJ21" s="10">
        <f>'[2]410008'!$X$49</f>
        <v>29108</v>
      </c>
      <c r="AK21" s="144">
        <f>'[2]410008'!$Y$49</f>
        <v>18483.73</v>
      </c>
      <c r="AL21" s="246">
        <f t="shared" si="4"/>
        <v>0</v>
      </c>
      <c r="AM21" s="257">
        <f t="shared" si="5"/>
        <v>0</v>
      </c>
      <c r="AN21" s="291"/>
      <c r="AO21" s="292"/>
      <c r="AP21" s="344"/>
      <c r="AQ21" s="144"/>
      <c r="AR21" s="250"/>
      <c r="AS21" s="144"/>
      <c r="AT21" s="63">
        <f>'[1]410008'!$X$50</f>
        <v>3106</v>
      </c>
      <c r="AU21" s="391">
        <f>'[1]410008'!$Y$50</f>
        <v>10603.01</v>
      </c>
      <c r="AV21" s="11"/>
      <c r="AW21" s="11"/>
      <c r="AX21" s="10">
        <f>'[2]410008'!$X$50</f>
        <v>3106</v>
      </c>
      <c r="AY21" s="144">
        <f>'[2]410008'!$Y$50</f>
        <v>10603.01</v>
      </c>
      <c r="AZ21" s="246">
        <f t="shared" si="6"/>
        <v>0</v>
      </c>
      <c r="BA21" s="257">
        <f t="shared" si="7"/>
        <v>0</v>
      </c>
      <c r="BB21" s="291"/>
      <c r="BC21" s="292"/>
      <c r="BD21" s="344"/>
      <c r="BE21" s="144"/>
      <c r="BF21" s="250"/>
      <c r="BG21" s="144"/>
      <c r="BH21" s="10">
        <f>'[1]410008'!$X$52</f>
        <v>2771</v>
      </c>
      <c r="BI21" s="144">
        <f>'[1]410008'!$Y$52</f>
        <v>30738.91</v>
      </c>
      <c r="BJ21" s="11"/>
      <c r="BK21" s="11"/>
      <c r="BL21" s="10">
        <f>'[2]410008'!$X$52</f>
        <v>2771</v>
      </c>
      <c r="BM21" s="144">
        <f>'[2]410008'!$Y$52</f>
        <v>30738.91</v>
      </c>
      <c r="BN21" s="246">
        <f t="shared" si="8"/>
        <v>0</v>
      </c>
      <c r="BO21" s="257">
        <f t="shared" si="9"/>
        <v>0</v>
      </c>
      <c r="BP21" s="295"/>
      <c r="BQ21" s="296"/>
      <c r="BR21" s="117"/>
      <c r="BS21" s="144"/>
      <c r="BT21" s="117"/>
      <c r="BU21" s="144"/>
      <c r="BV21" s="10">
        <f>'[1]410008'!$X$56</f>
        <v>3995</v>
      </c>
      <c r="BW21" s="144">
        <f>'[1]410008'!$Y$56</f>
        <v>16676.989999999998</v>
      </c>
      <c r="BX21" s="11"/>
      <c r="BY21" s="11"/>
      <c r="BZ21" s="10">
        <f>'[2]410008'!$X$56</f>
        <v>3995</v>
      </c>
      <c r="CA21" s="144">
        <f>'[2]410008'!$Y$56</f>
        <v>16676.989999999998</v>
      </c>
      <c r="CB21" s="246">
        <f t="shared" si="10"/>
        <v>0</v>
      </c>
      <c r="CC21" s="257">
        <f t="shared" si="11"/>
        <v>0</v>
      </c>
      <c r="CD21" s="295"/>
      <c r="CE21" s="296"/>
      <c r="CF21" s="117"/>
      <c r="CG21" s="144"/>
      <c r="CH21" s="117"/>
      <c r="CI21" s="144"/>
      <c r="CJ21" s="250"/>
      <c r="CK21" s="144"/>
      <c r="CL21" s="276">
        <f>'[1]410008'!$X$74</f>
        <v>446</v>
      </c>
      <c r="CM21" s="276">
        <f>'[1]410008'!$Y$74</f>
        <v>1805.6</v>
      </c>
      <c r="CN21" s="276"/>
      <c r="CO21" s="276"/>
      <c r="CP21" s="276">
        <f>'[2]410008'!$X$74</f>
        <v>446</v>
      </c>
      <c r="CQ21" s="276">
        <f>'[2]410008'!$Y$74</f>
        <v>1805.6</v>
      </c>
      <c r="CR21" s="246">
        <f t="shared" si="12"/>
        <v>0</v>
      </c>
      <c r="CS21" s="257">
        <f t="shared" si="13"/>
        <v>0</v>
      </c>
      <c r="CT21" s="276"/>
      <c r="CU21" s="276"/>
      <c r="CV21" s="276"/>
      <c r="CW21" s="276"/>
      <c r="CX21" s="276"/>
      <c r="CY21" s="276"/>
      <c r="CZ21" s="10">
        <f>'[1]410008'!$X$57</f>
        <v>23011</v>
      </c>
      <c r="DA21" s="144">
        <f>'[1]410008'!$Y$57</f>
        <v>95121.18</v>
      </c>
      <c r="DB21" s="11"/>
      <c r="DC21" s="11"/>
      <c r="DD21" s="10">
        <f>'[2]410008'!$X$57</f>
        <v>23011</v>
      </c>
      <c r="DE21" s="144">
        <f>'[2]410008'!$Y$57</f>
        <v>95121.18</v>
      </c>
      <c r="DF21" s="246">
        <f t="shared" si="14"/>
        <v>0</v>
      </c>
      <c r="DG21" s="257">
        <f t="shared" si="15"/>
        <v>0</v>
      </c>
      <c r="DH21" s="250"/>
      <c r="DI21" s="144"/>
      <c r="DJ21" s="117"/>
      <c r="DK21" s="144"/>
      <c r="DL21" s="250"/>
      <c r="DM21" s="144"/>
      <c r="DN21" s="10">
        <f>'[1]410008'!$X$62-'[1]410008'!$X$15</f>
        <v>-48102</v>
      </c>
      <c r="DO21" s="144">
        <f>'[1]410008'!$Y$62-'[1]410008'!$Y$15</f>
        <v>-35585.82</v>
      </c>
      <c r="DP21" s="11"/>
      <c r="DQ21" s="11"/>
      <c r="DR21" s="10">
        <f>'[2]410008'!$X$62-'[2]410008'!$X$15</f>
        <v>-48102</v>
      </c>
      <c r="DS21" s="144">
        <f>'[2]410008'!$Y$62-'[2]410008'!$Y$15</f>
        <v>-35585.82</v>
      </c>
      <c r="DT21" s="246"/>
      <c r="DU21" s="257"/>
      <c r="DV21" s="250"/>
      <c r="DW21" s="144"/>
      <c r="DX21" s="250"/>
      <c r="DY21" s="144"/>
      <c r="DZ21" s="250"/>
      <c r="EA21" s="144"/>
      <c r="EC21" s="34"/>
    </row>
    <row r="22" spans="1:133" ht="18.75" x14ac:dyDescent="0.3">
      <c r="A22" s="114">
        <v>9</v>
      </c>
      <c r="B22" s="114">
        <f>'Скорая медицинская помощь'!B22</f>
        <v>410009</v>
      </c>
      <c r="C22" s="244" t="str">
        <f>'Скорая медицинская помощь'!C22</f>
        <v>ГБУЗ КК "ПК ГБ № 2"</v>
      </c>
      <c r="D22" s="313">
        <f>'[1]410009'!$X$43</f>
        <v>19710</v>
      </c>
      <c r="E22" s="314">
        <f>'[1]410009'!$Y$43</f>
        <v>140638.43999999997</v>
      </c>
      <c r="F22" s="11"/>
      <c r="G22" s="11"/>
      <c r="H22" s="313">
        <f>'[2]410009'!$X$43</f>
        <v>18203</v>
      </c>
      <c r="I22" s="316">
        <f>'[2]410009'!$Y$43</f>
        <v>127052.09999999998</v>
      </c>
      <c r="J22" s="311">
        <f t="shared" si="0"/>
        <v>-1507</v>
      </c>
      <c r="K22" s="312">
        <f t="shared" si="1"/>
        <v>-13586.339999999997</v>
      </c>
      <c r="L22" s="291"/>
      <c r="M22" s="144"/>
      <c r="N22" s="250"/>
      <c r="O22" s="144"/>
      <c r="P22" s="117"/>
      <c r="Q22" s="144"/>
      <c r="R22" s="10">
        <f>'[1]410009'!$X$48</f>
        <v>0</v>
      </c>
      <c r="S22" s="144">
        <f>'[1]410009'!$Y$48</f>
        <v>0</v>
      </c>
      <c r="T22" s="11"/>
      <c r="U22" s="119"/>
      <c r="V22" s="63">
        <f>'[2]410009'!$X$48</f>
        <v>0</v>
      </c>
      <c r="W22" s="119">
        <f>'[2]410009'!$Y$48</f>
        <v>0</v>
      </c>
      <c r="X22" s="63">
        <f t="shared" si="2"/>
        <v>0</v>
      </c>
      <c r="Y22" s="391">
        <f t="shared" si="3"/>
        <v>0</v>
      </c>
      <c r="Z22" s="11"/>
      <c r="AA22" s="11"/>
      <c r="AB22" s="10"/>
      <c r="AC22" s="144"/>
      <c r="AD22" s="11"/>
      <c r="AE22" s="119"/>
      <c r="AF22" s="63">
        <f>'[1]410009'!$X$49</f>
        <v>51606</v>
      </c>
      <c r="AG22" s="391">
        <f>'[1]410009'!$Y$49</f>
        <v>32746.280000000002</v>
      </c>
      <c r="AH22" s="11"/>
      <c r="AI22" s="11"/>
      <c r="AJ22" s="10">
        <f>'[2]410009'!$X$49</f>
        <v>51606</v>
      </c>
      <c r="AK22" s="144">
        <f>'[2]410009'!$Y$49</f>
        <v>32746.280000000002</v>
      </c>
      <c r="AL22" s="246">
        <f t="shared" si="4"/>
        <v>0</v>
      </c>
      <c r="AM22" s="257">
        <f t="shared" si="5"/>
        <v>0</v>
      </c>
      <c r="AN22" s="291"/>
      <c r="AO22" s="292"/>
      <c r="AP22" s="344"/>
      <c r="AQ22" s="144"/>
      <c r="AR22" s="250"/>
      <c r="AS22" s="144"/>
      <c r="AT22" s="63">
        <f>'[1]410009'!$X$50</f>
        <v>3888</v>
      </c>
      <c r="AU22" s="391">
        <f>'[1]410009'!$Y$50</f>
        <v>13272.54</v>
      </c>
      <c r="AV22" s="11"/>
      <c r="AW22" s="11"/>
      <c r="AX22" s="10">
        <f>'[2]410009'!$X$50</f>
        <v>3888</v>
      </c>
      <c r="AY22" s="144">
        <f>'[2]410009'!$Y$50</f>
        <v>13272.54</v>
      </c>
      <c r="AZ22" s="246">
        <f t="shared" si="6"/>
        <v>0</v>
      </c>
      <c r="BA22" s="257">
        <f t="shared" si="7"/>
        <v>0</v>
      </c>
      <c r="BB22" s="291"/>
      <c r="BC22" s="292"/>
      <c r="BD22" s="344"/>
      <c r="BE22" s="144"/>
      <c r="BF22" s="250"/>
      <c r="BG22" s="144"/>
      <c r="BH22" s="10">
        <f>'[1]410009'!$X$52</f>
        <v>2419</v>
      </c>
      <c r="BI22" s="144">
        <f>'[1]410009'!$Y$52</f>
        <v>23856.690000000002</v>
      </c>
      <c r="BJ22" s="11"/>
      <c r="BK22" s="11"/>
      <c r="BL22" s="10">
        <f>'[2]410009'!$X$52</f>
        <v>2419</v>
      </c>
      <c r="BM22" s="144">
        <f>'[2]410009'!$Y$52</f>
        <v>23856.690000000002</v>
      </c>
      <c r="BN22" s="246">
        <f t="shared" si="8"/>
        <v>0</v>
      </c>
      <c r="BO22" s="257">
        <f t="shared" si="9"/>
        <v>0</v>
      </c>
      <c r="BP22" s="295"/>
      <c r="BQ22" s="296"/>
      <c r="BR22" s="117"/>
      <c r="BS22" s="144"/>
      <c r="BT22" s="117"/>
      <c r="BU22" s="144"/>
      <c r="BV22" s="10">
        <f>'[1]410009'!$X$56</f>
        <v>4400</v>
      </c>
      <c r="BW22" s="144">
        <f>'[1]410009'!$Y$56</f>
        <v>18852.509999999998</v>
      </c>
      <c r="BX22" s="11"/>
      <c r="BY22" s="11"/>
      <c r="BZ22" s="10">
        <f>'[2]410009'!$X$56</f>
        <v>4400</v>
      </c>
      <c r="CA22" s="144">
        <f>'[2]410009'!$Y$56</f>
        <v>18852.509999999998</v>
      </c>
      <c r="CB22" s="246">
        <f t="shared" si="10"/>
        <v>0</v>
      </c>
      <c r="CC22" s="257">
        <f t="shared" si="11"/>
        <v>0</v>
      </c>
      <c r="CD22" s="295"/>
      <c r="CE22" s="296"/>
      <c r="CF22" s="117"/>
      <c r="CG22" s="144"/>
      <c r="CH22" s="117"/>
      <c r="CI22" s="144"/>
      <c r="CJ22" s="250"/>
      <c r="CK22" s="144"/>
      <c r="CL22" s="276">
        <f>'[1]410009'!$X$74</f>
        <v>575</v>
      </c>
      <c r="CM22" s="276">
        <f>'[1]410009'!$Y$74</f>
        <v>2227.98</v>
      </c>
      <c r="CN22" s="276"/>
      <c r="CO22" s="276"/>
      <c r="CP22" s="276">
        <f>'[2]410009'!$X$74</f>
        <v>575</v>
      </c>
      <c r="CQ22" s="276">
        <f>'[2]410009'!$Y$74</f>
        <v>2227.98</v>
      </c>
      <c r="CR22" s="246">
        <f t="shared" si="12"/>
        <v>0</v>
      </c>
      <c r="CS22" s="257">
        <f t="shared" si="13"/>
        <v>0</v>
      </c>
      <c r="CT22" s="276"/>
      <c r="CU22" s="276"/>
      <c r="CV22" s="276"/>
      <c r="CW22" s="276"/>
      <c r="CX22" s="276"/>
      <c r="CY22" s="276"/>
      <c r="CZ22" s="10">
        <f>'[1]410009'!$X$57</f>
        <v>17235</v>
      </c>
      <c r="DA22" s="144">
        <f>'[1]410009'!$Y$57</f>
        <v>179853.35</v>
      </c>
      <c r="DB22" s="11"/>
      <c r="DC22" s="11"/>
      <c r="DD22" s="10">
        <f>'[2]410009'!$X$57</f>
        <v>17235</v>
      </c>
      <c r="DE22" s="144">
        <f>'[2]410009'!$Y$57</f>
        <v>179853.35</v>
      </c>
      <c r="DF22" s="246">
        <f t="shared" si="14"/>
        <v>0</v>
      </c>
      <c r="DG22" s="257">
        <f t="shared" si="15"/>
        <v>0</v>
      </c>
      <c r="DH22" s="250"/>
      <c r="DI22" s="144"/>
      <c r="DJ22" s="117"/>
      <c r="DK22" s="144"/>
      <c r="DL22" s="250"/>
      <c r="DM22" s="144"/>
      <c r="DN22" s="10">
        <f>'[1]410009'!$X$62-'[1]410009'!$X$15</f>
        <v>-176779</v>
      </c>
      <c r="DO22" s="144">
        <f>'[1]410009'!$Y$62-'[1]410009'!$Y$15</f>
        <v>-78725.990000000005</v>
      </c>
      <c r="DP22" s="11"/>
      <c r="DQ22" s="11"/>
      <c r="DR22" s="10">
        <f>'[2]410009'!$X$62-'[2]410009'!$X$15</f>
        <v>-176779</v>
      </c>
      <c r="DS22" s="144">
        <f>'[2]410009'!$Y$62-'[2]410009'!$Y$15</f>
        <v>-78725.990000000005</v>
      </c>
      <c r="DT22" s="246"/>
      <c r="DU22" s="257"/>
      <c r="DV22" s="250"/>
      <c r="DW22" s="144"/>
      <c r="DX22" s="250"/>
      <c r="DY22" s="144"/>
      <c r="DZ22" s="250"/>
      <c r="EA22" s="144"/>
      <c r="EB22" s="34"/>
      <c r="EC22" s="34"/>
    </row>
    <row r="23" spans="1:133" ht="18.75" x14ac:dyDescent="0.3">
      <c r="A23" s="114">
        <v>10</v>
      </c>
      <c r="B23" s="114" t="str">
        <f>'Скорая медицинская помощь'!B23</f>
        <v>410010</v>
      </c>
      <c r="C23" s="244" t="str">
        <f>'Скорая медицинская помощь'!C23</f>
        <v>ГБУЗ КК "ПК ГЕРИАТРИЧЕСКАЯ БОЛЬНИЦА"</v>
      </c>
      <c r="D23" s="313">
        <f>'[1]410010'!$X$43</f>
        <v>0</v>
      </c>
      <c r="E23" s="314">
        <f>'[1]410010'!$Y$43</f>
        <v>0</v>
      </c>
      <c r="F23" s="11"/>
      <c r="G23" s="11"/>
      <c r="H23" s="313">
        <f>'[2]410010'!$X$43</f>
        <v>0</v>
      </c>
      <c r="I23" s="316">
        <f>'[2]410010'!$Y$43</f>
        <v>0</v>
      </c>
      <c r="J23" s="311">
        <f t="shared" si="0"/>
        <v>0</v>
      </c>
      <c r="K23" s="312">
        <f t="shared" si="1"/>
        <v>0</v>
      </c>
      <c r="L23" s="291"/>
      <c r="M23" s="144"/>
      <c r="N23" s="250"/>
      <c r="O23" s="144"/>
      <c r="P23" s="117"/>
      <c r="Q23" s="144"/>
      <c r="R23" s="10">
        <f>'[1]410010'!$X$48</f>
        <v>0</v>
      </c>
      <c r="S23" s="144">
        <f>'[1]410010'!$Y$48</f>
        <v>0</v>
      </c>
      <c r="T23" s="11"/>
      <c r="U23" s="119"/>
      <c r="V23" s="63">
        <f>'[2]410010'!$X$48</f>
        <v>0</v>
      </c>
      <c r="W23" s="119">
        <f>'[2]410010'!$Y$48</f>
        <v>0</v>
      </c>
      <c r="X23" s="63">
        <f t="shared" si="2"/>
        <v>0</v>
      </c>
      <c r="Y23" s="391">
        <f t="shared" si="3"/>
        <v>0</v>
      </c>
      <c r="Z23" s="11"/>
      <c r="AA23" s="11"/>
      <c r="AB23" s="10"/>
      <c r="AC23" s="144"/>
      <c r="AD23" s="11"/>
      <c r="AE23" s="119"/>
      <c r="AF23" s="63">
        <f>'[1]410010'!$X$49</f>
        <v>0</v>
      </c>
      <c r="AG23" s="391">
        <f>'[1]410010'!$Y$49</f>
        <v>0</v>
      </c>
      <c r="AH23" s="11"/>
      <c r="AI23" s="11"/>
      <c r="AJ23" s="10">
        <f>'[2]410010'!$X$49</f>
        <v>0</v>
      </c>
      <c r="AK23" s="144">
        <f>'[2]410010'!$Y$49</f>
        <v>0</v>
      </c>
      <c r="AL23" s="246">
        <f t="shared" si="4"/>
        <v>0</v>
      </c>
      <c r="AM23" s="257">
        <f t="shared" si="5"/>
        <v>0</v>
      </c>
      <c r="AN23" s="291"/>
      <c r="AO23" s="292"/>
      <c r="AP23" s="344"/>
      <c r="AQ23" s="144"/>
      <c r="AR23" s="250"/>
      <c r="AS23" s="144"/>
      <c r="AT23" s="63">
        <f>'[1]410010'!$X$50</f>
        <v>0</v>
      </c>
      <c r="AU23" s="391">
        <f>'[1]410010'!$Y$50</f>
        <v>0</v>
      </c>
      <c r="AV23" s="11"/>
      <c r="AW23" s="11"/>
      <c r="AX23" s="10">
        <f>'[2]410010'!$X$50</f>
        <v>0</v>
      </c>
      <c r="AY23" s="144">
        <f>'[2]410010'!$Y$50</f>
        <v>0</v>
      </c>
      <c r="AZ23" s="246">
        <f t="shared" si="6"/>
        <v>0</v>
      </c>
      <c r="BA23" s="257">
        <f t="shared" si="7"/>
        <v>0</v>
      </c>
      <c r="BB23" s="291"/>
      <c r="BC23" s="292"/>
      <c r="BD23" s="344"/>
      <c r="BE23" s="144"/>
      <c r="BF23" s="250"/>
      <c r="BG23" s="144"/>
      <c r="BH23" s="10">
        <f>'[1]410010'!$X$52</f>
        <v>0</v>
      </c>
      <c r="BI23" s="144">
        <f>'[1]410010'!$Y$52</f>
        <v>0</v>
      </c>
      <c r="BJ23" s="11"/>
      <c r="BK23" s="11"/>
      <c r="BL23" s="10">
        <f>'[2]410010'!$X$52</f>
        <v>0</v>
      </c>
      <c r="BM23" s="144">
        <f>'[2]410010'!$Y$52</f>
        <v>0</v>
      </c>
      <c r="BN23" s="246">
        <f t="shared" si="8"/>
        <v>0</v>
      </c>
      <c r="BO23" s="257">
        <f t="shared" si="9"/>
        <v>0</v>
      </c>
      <c r="BP23" s="295"/>
      <c r="BQ23" s="296"/>
      <c r="BR23" s="117"/>
      <c r="BS23" s="144"/>
      <c r="BT23" s="117"/>
      <c r="BU23" s="144"/>
      <c r="BV23" s="10">
        <f>'[1]410010'!$X$56</f>
        <v>0</v>
      </c>
      <c r="BW23" s="144">
        <f>'[1]410010'!$Y$56</f>
        <v>0</v>
      </c>
      <c r="BX23" s="11"/>
      <c r="BY23" s="11"/>
      <c r="BZ23" s="10">
        <f>'[2]410010'!$X$56</f>
        <v>0</v>
      </c>
      <c r="CA23" s="144">
        <f>'[2]410010'!$Y$56</f>
        <v>0</v>
      </c>
      <c r="CB23" s="246">
        <f t="shared" si="10"/>
        <v>0</v>
      </c>
      <c r="CC23" s="257">
        <f t="shared" si="11"/>
        <v>0</v>
      </c>
      <c r="CD23" s="295"/>
      <c r="CE23" s="296"/>
      <c r="CF23" s="117"/>
      <c r="CG23" s="144"/>
      <c r="CH23" s="117"/>
      <c r="CI23" s="144"/>
      <c r="CJ23" s="250"/>
      <c r="CK23" s="144"/>
      <c r="CL23" s="276">
        <f>'[1]410010'!$X$74</f>
        <v>0</v>
      </c>
      <c r="CM23" s="276">
        <f>'[1]410010'!$Y$74</f>
        <v>0</v>
      </c>
      <c r="CN23" s="276"/>
      <c r="CO23" s="276"/>
      <c r="CP23" s="276">
        <f>'[2]410010'!$X$74</f>
        <v>0</v>
      </c>
      <c r="CQ23" s="276">
        <f>'[2]410010'!$Y$74</f>
        <v>0</v>
      </c>
      <c r="CR23" s="246">
        <f t="shared" si="12"/>
        <v>0</v>
      </c>
      <c r="CS23" s="257">
        <f t="shared" si="13"/>
        <v>0</v>
      </c>
      <c r="CT23" s="276"/>
      <c r="CU23" s="276"/>
      <c r="CV23" s="276"/>
      <c r="CW23" s="276"/>
      <c r="CX23" s="276"/>
      <c r="CY23" s="276"/>
      <c r="CZ23" s="10">
        <f>'[1]410010'!$X$57</f>
        <v>0</v>
      </c>
      <c r="DA23" s="144">
        <f>'[1]410010'!$Y$57</f>
        <v>0</v>
      </c>
      <c r="DB23" s="11"/>
      <c r="DC23" s="11"/>
      <c r="DD23" s="10">
        <f>'[2]410010'!$X$57</f>
        <v>0</v>
      </c>
      <c r="DE23" s="144">
        <f>'[2]410010'!$Y$57</f>
        <v>0</v>
      </c>
      <c r="DF23" s="246">
        <f t="shared" si="14"/>
        <v>0</v>
      </c>
      <c r="DG23" s="257">
        <f t="shared" si="15"/>
        <v>0</v>
      </c>
      <c r="DH23" s="250"/>
      <c r="DI23" s="144"/>
      <c r="DJ23" s="117"/>
      <c r="DK23" s="144"/>
      <c r="DL23" s="250"/>
      <c r="DM23" s="144"/>
      <c r="DN23" s="10">
        <f>'[1]410010'!$X$62-'[1]410010'!$X$15</f>
        <v>-21380</v>
      </c>
      <c r="DO23" s="144">
        <f>'[1]410010'!$Y$62-'[1]410010'!$Y$15</f>
        <v>-4024.1200000000003</v>
      </c>
      <c r="DP23" s="11"/>
      <c r="DQ23" s="11"/>
      <c r="DR23" s="10">
        <f>'[2]410010'!$X$62-'[2]410010'!$X$15</f>
        <v>-21380</v>
      </c>
      <c r="DS23" s="144">
        <f>'[2]410010'!$Y$62-'[2]410010'!$Y$15</f>
        <v>-4024.1200000000003</v>
      </c>
      <c r="DT23" s="246"/>
      <c r="DU23" s="257"/>
      <c r="DV23" s="250"/>
      <c r="DW23" s="144"/>
      <c r="DX23" s="250"/>
      <c r="DY23" s="144"/>
      <c r="DZ23" s="250"/>
      <c r="EA23" s="144"/>
      <c r="EC23" s="34"/>
    </row>
    <row r="24" spans="1:133" ht="18.75" x14ac:dyDescent="0.3">
      <c r="A24" s="114">
        <v>11</v>
      </c>
      <c r="B24" s="114" t="str">
        <f>'Скорая медицинская помощь'!B24</f>
        <v>410011</v>
      </c>
      <c r="C24" s="245" t="str">
        <f>'Скорая медицинская помощь'!C24</f>
        <v>ГБУЗ КК "ПК ГП № 1"</v>
      </c>
      <c r="D24" s="313">
        <f>'[1]410011'!$X$43</f>
        <v>28219</v>
      </c>
      <c r="E24" s="314">
        <f>'[1]410011'!$Y$43</f>
        <v>137012.76</v>
      </c>
      <c r="F24" s="11"/>
      <c r="G24" s="11"/>
      <c r="H24" s="313">
        <f>'[2]410011'!$X$43</f>
        <v>26061</v>
      </c>
      <c r="I24" s="316">
        <f>'[2]410011'!$Y$43</f>
        <v>117569.20999999999</v>
      </c>
      <c r="J24" s="311">
        <f t="shared" si="0"/>
        <v>-2158</v>
      </c>
      <c r="K24" s="312">
        <f t="shared" si="1"/>
        <v>-19443.550000000017</v>
      </c>
      <c r="L24" s="291"/>
      <c r="M24" s="144"/>
      <c r="N24" s="250"/>
      <c r="O24" s="144"/>
      <c r="P24" s="291"/>
      <c r="Q24" s="144"/>
      <c r="R24" s="10">
        <f>'[1]410011'!$X$48</f>
        <v>0</v>
      </c>
      <c r="S24" s="144">
        <f>'[1]410011'!$Y$48</f>
        <v>0</v>
      </c>
      <c r="T24" s="11"/>
      <c r="U24" s="119"/>
      <c r="V24" s="63">
        <f>'[2]410011'!$X$48</f>
        <v>0</v>
      </c>
      <c r="W24" s="119">
        <f>'[2]410011'!$Y$48</f>
        <v>0</v>
      </c>
      <c r="X24" s="63">
        <f t="shared" si="2"/>
        <v>0</v>
      </c>
      <c r="Y24" s="391">
        <f t="shared" si="3"/>
        <v>0</v>
      </c>
      <c r="Z24" s="11"/>
      <c r="AA24" s="11"/>
      <c r="AB24" s="10"/>
      <c r="AC24" s="144"/>
      <c r="AD24" s="11"/>
      <c r="AE24" s="119"/>
      <c r="AF24" s="63">
        <f>'[1]410011'!$X$49</f>
        <v>29954</v>
      </c>
      <c r="AG24" s="391">
        <f>'[1]410011'!$Y$49</f>
        <v>10927.000000000004</v>
      </c>
      <c r="AH24" s="11"/>
      <c r="AI24" s="11"/>
      <c r="AJ24" s="10">
        <f>'[2]410011'!$X$49</f>
        <v>29954</v>
      </c>
      <c r="AK24" s="144">
        <f>'[2]410011'!$Y$49</f>
        <v>10927.000000000004</v>
      </c>
      <c r="AL24" s="246">
        <f t="shared" si="4"/>
        <v>0</v>
      </c>
      <c r="AM24" s="257">
        <f t="shared" si="5"/>
        <v>0</v>
      </c>
      <c r="AN24" s="291"/>
      <c r="AO24" s="292"/>
      <c r="AP24" s="344"/>
      <c r="AQ24" s="144"/>
      <c r="AR24" s="250"/>
      <c r="AS24" s="144"/>
      <c r="AT24" s="63">
        <f>'[1]410011'!$X$50</f>
        <v>5986</v>
      </c>
      <c r="AU24" s="391">
        <f>'[1]410011'!$Y$50</f>
        <v>20734.71</v>
      </c>
      <c r="AV24" s="11"/>
      <c r="AW24" s="11"/>
      <c r="AX24" s="10">
        <f>'[2]410011'!$X$50</f>
        <v>5986</v>
      </c>
      <c r="AY24" s="144">
        <f>'[2]410011'!$Y$50</f>
        <v>20734.71</v>
      </c>
      <c r="AZ24" s="246">
        <f t="shared" si="6"/>
        <v>0</v>
      </c>
      <c r="BA24" s="257">
        <f t="shared" si="7"/>
        <v>0</v>
      </c>
      <c r="BB24" s="291"/>
      <c r="BC24" s="292"/>
      <c r="BD24" s="344"/>
      <c r="BE24" s="144"/>
      <c r="BF24" s="250"/>
      <c r="BG24" s="144"/>
      <c r="BH24" s="10">
        <f>'[1]410011'!$X$52</f>
        <v>5624</v>
      </c>
      <c r="BI24" s="144">
        <f>'[1]410011'!$Y$52</f>
        <v>62780.140000000007</v>
      </c>
      <c r="BJ24" s="11"/>
      <c r="BK24" s="11"/>
      <c r="BL24" s="10">
        <f>'[2]410011'!$X$52</f>
        <v>5624</v>
      </c>
      <c r="BM24" s="144">
        <f>'[2]410011'!$Y$52</f>
        <v>62780.140000000007</v>
      </c>
      <c r="BN24" s="246">
        <f t="shared" si="8"/>
        <v>0</v>
      </c>
      <c r="BO24" s="257">
        <f t="shared" si="9"/>
        <v>0</v>
      </c>
      <c r="BP24" s="295"/>
      <c r="BQ24" s="296"/>
      <c r="BR24" s="117"/>
      <c r="BS24" s="144"/>
      <c r="BT24" s="117"/>
      <c r="BU24" s="144"/>
      <c r="BV24" s="10">
        <f>'[1]410011'!$X$56</f>
        <v>22545</v>
      </c>
      <c r="BW24" s="144">
        <f>'[1]410011'!$Y$56</f>
        <v>106034.01999999999</v>
      </c>
      <c r="BX24" s="11"/>
      <c r="BY24" s="11"/>
      <c r="BZ24" s="10">
        <f>'[2]410011'!$X$56</f>
        <v>22545</v>
      </c>
      <c r="CA24" s="144">
        <f>'[2]410011'!$Y$56</f>
        <v>106034.01999999999</v>
      </c>
      <c r="CB24" s="246">
        <f t="shared" si="10"/>
        <v>0</v>
      </c>
      <c r="CC24" s="257">
        <f t="shared" si="11"/>
        <v>0</v>
      </c>
      <c r="CD24" s="295"/>
      <c r="CE24" s="296"/>
      <c r="CF24" s="117"/>
      <c r="CG24" s="144"/>
      <c r="CH24" s="117"/>
      <c r="CI24" s="144"/>
      <c r="CJ24" s="250"/>
      <c r="CK24" s="144"/>
      <c r="CL24" s="276">
        <f>'[1]410011'!$X$74</f>
        <v>751</v>
      </c>
      <c r="CM24" s="276">
        <f>'[1]410011'!$Y$74</f>
        <v>2922.29</v>
      </c>
      <c r="CN24" s="276"/>
      <c r="CO24" s="276"/>
      <c r="CP24" s="276">
        <f>'[2]410011'!$X$74</f>
        <v>751</v>
      </c>
      <c r="CQ24" s="276">
        <f>'[2]410011'!$Y$74</f>
        <v>2922.29</v>
      </c>
      <c r="CR24" s="246">
        <f t="shared" si="12"/>
        <v>0</v>
      </c>
      <c r="CS24" s="257">
        <f t="shared" si="13"/>
        <v>0</v>
      </c>
      <c r="CT24" s="276"/>
      <c r="CU24" s="276"/>
      <c r="CV24" s="276"/>
      <c r="CW24" s="276"/>
      <c r="CX24" s="276"/>
      <c r="CY24" s="276"/>
      <c r="CZ24" s="10">
        <f>'[1]410011'!$X$57</f>
        <v>37989</v>
      </c>
      <c r="DA24" s="144">
        <f>'[1]410011'!$Y$57</f>
        <v>186473.50999999998</v>
      </c>
      <c r="DB24" s="11"/>
      <c r="DC24" s="11"/>
      <c r="DD24" s="10">
        <f>'[2]410011'!$X$57</f>
        <v>37989</v>
      </c>
      <c r="DE24" s="144">
        <f>'[2]410011'!$Y$57</f>
        <v>186473.50999999998</v>
      </c>
      <c r="DF24" s="246">
        <f t="shared" si="14"/>
        <v>0</v>
      </c>
      <c r="DG24" s="257">
        <f t="shared" si="15"/>
        <v>0</v>
      </c>
      <c r="DH24" s="250"/>
      <c r="DI24" s="144"/>
      <c r="DJ24" s="117"/>
      <c r="DK24" s="144"/>
      <c r="DL24" s="250"/>
      <c r="DM24" s="144"/>
      <c r="DN24" s="10">
        <f>'[1]410011'!$X$62-'[1]410011'!$X$15</f>
        <v>-143741.5</v>
      </c>
      <c r="DO24" s="144">
        <f>'[1]410011'!$Y$62-'[1]410011'!$Y$15</f>
        <v>-39148.070000000007</v>
      </c>
      <c r="DP24" s="11"/>
      <c r="DQ24" s="11"/>
      <c r="DR24" s="10">
        <f>'[2]410011'!$X$62-'[2]410011'!$X$15</f>
        <v>-143742</v>
      </c>
      <c r="DS24" s="144">
        <f>'[2]410011'!$Y$62-'[2]410011'!$Y$15</f>
        <v>-39148.070000000007</v>
      </c>
      <c r="DT24" s="246"/>
      <c r="DU24" s="257"/>
      <c r="DV24" s="250"/>
      <c r="DW24" s="144"/>
      <c r="DX24" s="250"/>
      <c r="DY24" s="144"/>
      <c r="DZ24" s="250"/>
      <c r="EA24" s="144"/>
      <c r="EC24" s="34"/>
    </row>
    <row r="25" spans="1:133" ht="18.75" x14ac:dyDescent="0.3">
      <c r="A25" s="114">
        <v>12</v>
      </c>
      <c r="B25" s="114" t="str">
        <f>'Скорая медицинская помощь'!B25</f>
        <v>410012</v>
      </c>
      <c r="C25" s="244" t="str">
        <f>'Скорая медицинская помощь'!C25</f>
        <v>ГБУЗ КК ПК ГП №3</v>
      </c>
      <c r="D25" s="313">
        <f>'[1]410012'!$X$43</f>
        <v>34474</v>
      </c>
      <c r="E25" s="314">
        <f>'[1]410012'!$Y$43</f>
        <v>162942.09999999998</v>
      </c>
      <c r="F25" s="11"/>
      <c r="G25" s="11"/>
      <c r="H25" s="313">
        <f>'[2]410012'!$X$43</f>
        <v>31838</v>
      </c>
      <c r="I25" s="316">
        <f>'[2]410012'!$Y$43</f>
        <v>139186.41</v>
      </c>
      <c r="J25" s="311">
        <f t="shared" si="0"/>
        <v>-2636</v>
      </c>
      <c r="K25" s="312">
        <f t="shared" si="1"/>
        <v>-23755.689999999973</v>
      </c>
      <c r="L25" s="291"/>
      <c r="M25" s="144"/>
      <c r="N25" s="250"/>
      <c r="O25" s="144"/>
      <c r="P25" s="117"/>
      <c r="Q25" s="144"/>
      <c r="R25" s="10">
        <f>'[1]410012'!$X$48</f>
        <v>0</v>
      </c>
      <c r="S25" s="144">
        <f>'[1]410012'!$Y$48</f>
        <v>0</v>
      </c>
      <c r="T25" s="11"/>
      <c r="U25" s="119"/>
      <c r="V25" s="63">
        <f>'[2]410012'!$X$48</f>
        <v>0</v>
      </c>
      <c r="W25" s="119">
        <f>'[2]410012'!$Y$48</f>
        <v>0</v>
      </c>
      <c r="X25" s="63">
        <f t="shared" si="2"/>
        <v>0</v>
      </c>
      <c r="Y25" s="391">
        <f t="shared" si="3"/>
        <v>0</v>
      </c>
      <c r="Z25" s="11"/>
      <c r="AA25" s="11"/>
      <c r="AB25" s="10"/>
      <c r="AC25" s="144"/>
      <c r="AD25" s="11"/>
      <c r="AE25" s="119"/>
      <c r="AF25" s="63">
        <f>'[1]410012'!$X$49</f>
        <v>42422</v>
      </c>
      <c r="AG25" s="391">
        <f>'[1]410012'!$Y$49</f>
        <v>24968.079999999998</v>
      </c>
      <c r="AH25" s="11"/>
      <c r="AI25" s="11"/>
      <c r="AJ25" s="10">
        <f>'[2]410012'!$X$49</f>
        <v>42422</v>
      </c>
      <c r="AK25" s="144">
        <f>'[2]410012'!$Y$49</f>
        <v>24968.079999999998</v>
      </c>
      <c r="AL25" s="246">
        <f t="shared" si="4"/>
        <v>0</v>
      </c>
      <c r="AM25" s="257">
        <f t="shared" si="5"/>
        <v>0</v>
      </c>
      <c r="AN25" s="291"/>
      <c r="AO25" s="292"/>
      <c r="AP25" s="344"/>
      <c r="AQ25" s="144"/>
      <c r="AR25" s="250"/>
      <c r="AS25" s="144"/>
      <c r="AT25" s="63">
        <f>'[1]410012'!$X$50</f>
        <v>6634</v>
      </c>
      <c r="AU25" s="391">
        <f>'[1]410012'!$Y$50</f>
        <v>23301.07</v>
      </c>
      <c r="AV25" s="11"/>
      <c r="AW25" s="11"/>
      <c r="AX25" s="10">
        <f>'[2]410012'!$X$50</f>
        <v>6634</v>
      </c>
      <c r="AY25" s="144">
        <f>'[2]410012'!$Y$50</f>
        <v>23301.07</v>
      </c>
      <c r="AZ25" s="246">
        <f t="shared" si="6"/>
        <v>0</v>
      </c>
      <c r="BA25" s="257">
        <f t="shared" si="7"/>
        <v>0</v>
      </c>
      <c r="BB25" s="291"/>
      <c r="BC25" s="292"/>
      <c r="BD25" s="344"/>
      <c r="BE25" s="144"/>
      <c r="BF25" s="250"/>
      <c r="BG25" s="144"/>
      <c r="BH25" s="10">
        <f>'[1]410012'!$X$52</f>
        <v>6117</v>
      </c>
      <c r="BI25" s="144">
        <f>'[1]410012'!$Y$52</f>
        <v>70316.989999999991</v>
      </c>
      <c r="BJ25" s="11"/>
      <c r="BK25" s="11"/>
      <c r="BL25" s="10">
        <f>'[2]410012'!$X$52</f>
        <v>6117</v>
      </c>
      <c r="BM25" s="144">
        <f>'[2]410012'!$Y$52</f>
        <v>70316.989999999991</v>
      </c>
      <c r="BN25" s="246">
        <f t="shared" si="8"/>
        <v>0</v>
      </c>
      <c r="BO25" s="257">
        <f t="shared" si="9"/>
        <v>0</v>
      </c>
      <c r="BP25" s="295"/>
      <c r="BQ25" s="296"/>
      <c r="BR25" s="117"/>
      <c r="BS25" s="144"/>
      <c r="BT25" s="117"/>
      <c r="BU25" s="144"/>
      <c r="BV25" s="10">
        <f>'[1]410012'!$X$56</f>
        <v>10828</v>
      </c>
      <c r="BW25" s="144">
        <f>'[1]410012'!$Y$56</f>
        <v>46440.21</v>
      </c>
      <c r="BX25" s="11"/>
      <c r="BY25" s="11"/>
      <c r="BZ25" s="10">
        <f>'[2]410012'!$X$56</f>
        <v>10828</v>
      </c>
      <c r="CA25" s="144">
        <f>'[2]410012'!$Y$56</f>
        <v>46440.21</v>
      </c>
      <c r="CB25" s="246">
        <f t="shared" si="10"/>
        <v>0</v>
      </c>
      <c r="CC25" s="257">
        <f t="shared" si="11"/>
        <v>0</v>
      </c>
      <c r="CD25" s="295"/>
      <c r="CE25" s="296"/>
      <c r="CF25" s="117"/>
      <c r="CG25" s="144"/>
      <c r="CH25" s="117"/>
      <c r="CI25" s="144"/>
      <c r="CJ25" s="250"/>
      <c r="CK25" s="144"/>
      <c r="CL25" s="276">
        <f>'[1]410012'!$X$74</f>
        <v>888</v>
      </c>
      <c r="CM25" s="276">
        <f>'[1]410012'!$Y$74</f>
        <v>3590.04</v>
      </c>
      <c r="CN25" s="276"/>
      <c r="CO25" s="276"/>
      <c r="CP25" s="276">
        <f>'[2]410012'!$X$74</f>
        <v>888</v>
      </c>
      <c r="CQ25" s="276">
        <f>'[2]410012'!$Y$74</f>
        <v>3590.04</v>
      </c>
      <c r="CR25" s="246">
        <f t="shared" si="12"/>
        <v>0</v>
      </c>
      <c r="CS25" s="257">
        <f t="shared" si="13"/>
        <v>0</v>
      </c>
      <c r="CT25" s="276"/>
      <c r="CU25" s="276"/>
      <c r="CV25" s="276"/>
      <c r="CW25" s="276"/>
      <c r="CX25" s="276"/>
      <c r="CY25" s="276"/>
      <c r="CZ25" s="10">
        <f>'[1]410012'!$X$57</f>
        <v>24217</v>
      </c>
      <c r="DA25" s="144">
        <f>'[1]410012'!$Y$57</f>
        <v>219643.93</v>
      </c>
      <c r="DB25" s="11"/>
      <c r="DC25" s="11"/>
      <c r="DD25" s="10">
        <f>'[2]410012'!$X$57</f>
        <v>24217</v>
      </c>
      <c r="DE25" s="144">
        <f>'[2]410012'!$Y$57</f>
        <v>219643.93</v>
      </c>
      <c r="DF25" s="246">
        <f t="shared" si="14"/>
        <v>0</v>
      </c>
      <c r="DG25" s="257">
        <f t="shared" si="15"/>
        <v>0</v>
      </c>
      <c r="DH25" s="250"/>
      <c r="DI25" s="144"/>
      <c r="DJ25" s="117"/>
      <c r="DK25" s="144"/>
      <c r="DL25" s="250"/>
      <c r="DM25" s="144"/>
      <c r="DN25" s="10">
        <f>'[1]410012'!$X$62-'[1]410012'!$X$15</f>
        <v>-104205</v>
      </c>
      <c r="DO25" s="144">
        <f>'[1]410012'!$Y$62-'[1]410012'!$Y$15</f>
        <v>-39793.310000000005</v>
      </c>
      <c r="DP25" s="11"/>
      <c r="DQ25" s="11"/>
      <c r="DR25" s="10">
        <f>'[2]410012'!$X$62-'[2]410012'!$X$15</f>
        <v>-104205</v>
      </c>
      <c r="DS25" s="144">
        <f>'[2]410012'!$Y$62-'[2]410012'!$Y$15</f>
        <v>-39793.310000000005</v>
      </c>
      <c r="DT25" s="246"/>
      <c r="DU25" s="257"/>
      <c r="DV25" s="250"/>
      <c r="DW25" s="144"/>
      <c r="DX25" s="250"/>
      <c r="DY25" s="144"/>
      <c r="DZ25" s="250"/>
      <c r="EA25" s="144"/>
      <c r="EC25" s="34"/>
    </row>
    <row r="26" spans="1:133" ht="18.75" x14ac:dyDescent="0.3">
      <c r="A26" s="114">
        <v>13</v>
      </c>
      <c r="B26" s="114" t="str">
        <f>'Скорая медицинская помощь'!B26</f>
        <v>410013</v>
      </c>
      <c r="C26" s="244" t="str">
        <f>'Скорая медицинская помощь'!C26</f>
        <v>ГБУЗ ККРД</v>
      </c>
      <c r="D26" s="313">
        <f>'[1]410013'!$X$43</f>
        <v>0</v>
      </c>
      <c r="E26" s="314">
        <f>'[1]410013'!$Y$43</f>
        <v>0</v>
      </c>
      <c r="F26" s="11"/>
      <c r="G26" s="11"/>
      <c r="H26" s="313">
        <f>'[2]410013'!$X$43</f>
        <v>0</v>
      </c>
      <c r="I26" s="316">
        <f>'[2]410013'!$Y$43</f>
        <v>0</v>
      </c>
      <c r="J26" s="311">
        <f t="shared" si="0"/>
        <v>0</v>
      </c>
      <c r="K26" s="312">
        <f t="shared" si="1"/>
        <v>0</v>
      </c>
      <c r="L26" s="291"/>
      <c r="M26" s="144"/>
      <c r="N26" s="250"/>
      <c r="O26" s="144"/>
      <c r="P26" s="117"/>
      <c r="Q26" s="144"/>
      <c r="R26" s="10">
        <f>'[1]410013'!$X$48</f>
        <v>0</v>
      </c>
      <c r="S26" s="144">
        <f>'[1]410013'!$Y$48</f>
        <v>0</v>
      </c>
      <c r="T26" s="11"/>
      <c r="U26" s="119"/>
      <c r="V26" s="63">
        <f>'[2]410013'!$X$48</f>
        <v>0</v>
      </c>
      <c r="W26" s="119">
        <f>'[2]410013'!$Y$48</f>
        <v>0</v>
      </c>
      <c r="X26" s="63">
        <f t="shared" si="2"/>
        <v>0</v>
      </c>
      <c r="Y26" s="391">
        <f t="shared" si="3"/>
        <v>0</v>
      </c>
      <c r="Z26" s="11"/>
      <c r="AA26" s="11"/>
      <c r="AB26" s="10"/>
      <c r="AC26" s="144"/>
      <c r="AD26" s="11"/>
      <c r="AE26" s="119"/>
      <c r="AF26" s="63">
        <f>'[1]410013'!$X$49</f>
        <v>19550</v>
      </c>
      <c r="AG26" s="391">
        <f>'[1]410013'!$Y$49</f>
        <v>23992.370000000003</v>
      </c>
      <c r="AH26" s="11"/>
      <c r="AI26" s="11"/>
      <c r="AJ26" s="10">
        <f>'[2]410013'!$X$49</f>
        <v>19550</v>
      </c>
      <c r="AK26" s="144">
        <f>'[2]410013'!$Y$49</f>
        <v>23992.370000000003</v>
      </c>
      <c r="AL26" s="246">
        <f t="shared" si="4"/>
        <v>0</v>
      </c>
      <c r="AM26" s="257">
        <f t="shared" si="5"/>
        <v>0</v>
      </c>
      <c r="AN26" s="291"/>
      <c r="AO26" s="292"/>
      <c r="AP26" s="344"/>
      <c r="AQ26" s="144"/>
      <c r="AR26" s="250"/>
      <c r="AS26" s="144"/>
      <c r="AT26" s="63">
        <f>'[1]410013'!$X$50</f>
        <v>0</v>
      </c>
      <c r="AU26" s="391">
        <f>'[1]410013'!$Y$50</f>
        <v>0</v>
      </c>
      <c r="AV26" s="11"/>
      <c r="AW26" s="11"/>
      <c r="AX26" s="10">
        <f>'[2]410013'!$X$50</f>
        <v>0</v>
      </c>
      <c r="AY26" s="144">
        <f>'[2]410013'!$Y$50</f>
        <v>0</v>
      </c>
      <c r="AZ26" s="246">
        <f t="shared" si="6"/>
        <v>0</v>
      </c>
      <c r="BA26" s="257">
        <f t="shared" si="7"/>
        <v>0</v>
      </c>
      <c r="BB26" s="291"/>
      <c r="BC26" s="292"/>
      <c r="BD26" s="344"/>
      <c r="BE26" s="144"/>
      <c r="BF26" s="250"/>
      <c r="BG26" s="144"/>
      <c r="BH26" s="10">
        <f>'[1]410013'!$X$52</f>
        <v>0</v>
      </c>
      <c r="BI26" s="144">
        <f>'[1]410013'!$Y$52</f>
        <v>0</v>
      </c>
      <c r="BJ26" s="11"/>
      <c r="BK26" s="11"/>
      <c r="BL26" s="10">
        <f>'[2]410013'!$X$52</f>
        <v>0</v>
      </c>
      <c r="BM26" s="144">
        <f>'[2]410013'!$Y$52</f>
        <v>0</v>
      </c>
      <c r="BN26" s="246">
        <f t="shared" si="8"/>
        <v>0</v>
      </c>
      <c r="BO26" s="257">
        <f t="shared" si="9"/>
        <v>0</v>
      </c>
      <c r="BP26" s="295"/>
      <c r="BQ26" s="296"/>
      <c r="BR26" s="117"/>
      <c r="BS26" s="144"/>
      <c r="BT26" s="117"/>
      <c r="BU26" s="144"/>
      <c r="BV26" s="10">
        <f>'[1]410013'!$X$56</f>
        <v>250</v>
      </c>
      <c r="BW26" s="144">
        <f>'[1]410013'!$Y$56</f>
        <v>1136.19</v>
      </c>
      <c r="BX26" s="11"/>
      <c r="BY26" s="11"/>
      <c r="BZ26" s="10">
        <f>'[2]410013'!$X$56</f>
        <v>250</v>
      </c>
      <c r="CA26" s="144">
        <f>'[2]410013'!$Y$56</f>
        <v>1136.19</v>
      </c>
      <c r="CB26" s="246">
        <f t="shared" si="10"/>
        <v>0</v>
      </c>
      <c r="CC26" s="257">
        <f t="shared" si="11"/>
        <v>0</v>
      </c>
      <c r="CD26" s="295"/>
      <c r="CE26" s="296"/>
      <c r="CF26" s="117"/>
      <c r="CG26" s="144"/>
      <c r="CH26" s="117"/>
      <c r="CI26" s="144"/>
      <c r="CJ26" s="250"/>
      <c r="CK26" s="144"/>
      <c r="CL26" s="276">
        <f>'[1]410013'!$X$74</f>
        <v>0</v>
      </c>
      <c r="CM26" s="276">
        <f>'[1]410013'!$Y$74</f>
        <v>0</v>
      </c>
      <c r="CN26" s="276"/>
      <c r="CO26" s="276"/>
      <c r="CP26" s="276">
        <f>'[2]410013'!$X$74</f>
        <v>0</v>
      </c>
      <c r="CQ26" s="276">
        <f>'[2]410013'!$Y$74</f>
        <v>0</v>
      </c>
      <c r="CR26" s="329">
        <f t="shared" si="12"/>
        <v>0</v>
      </c>
      <c r="CS26" s="330">
        <f t="shared" si="13"/>
        <v>0</v>
      </c>
      <c r="CT26" s="276"/>
      <c r="CU26" s="276"/>
      <c r="CV26" s="276"/>
      <c r="CW26" s="276"/>
      <c r="CX26" s="276"/>
      <c r="CY26" s="276"/>
      <c r="CZ26" s="10">
        <f>'[1]410013'!$X$57</f>
        <v>8888</v>
      </c>
      <c r="DA26" s="144">
        <f>'[1]410013'!$Y$57</f>
        <v>95216.17</v>
      </c>
      <c r="DB26" s="11"/>
      <c r="DC26" s="11"/>
      <c r="DD26" s="10">
        <f>'[2]410013'!$X$57</f>
        <v>8888</v>
      </c>
      <c r="DE26" s="144">
        <f>'[2]410013'!$Y$57</f>
        <v>101576.23000000001</v>
      </c>
      <c r="DF26" s="329">
        <f t="shared" si="14"/>
        <v>0</v>
      </c>
      <c r="DG26" s="330">
        <f t="shared" si="15"/>
        <v>6360.0600000000122</v>
      </c>
      <c r="DH26" s="250"/>
      <c r="DI26" s="144"/>
      <c r="DJ26" s="117"/>
      <c r="DK26" s="144"/>
      <c r="DL26" s="331"/>
      <c r="DM26" s="264"/>
      <c r="DN26" s="10">
        <f>'[1]410013'!$X$62-'[1]410013'!$X$15</f>
        <v>-37685</v>
      </c>
      <c r="DO26" s="144">
        <f>'[1]410013'!$Y$62-'[1]410013'!$Y$15</f>
        <v>-39162.520000000011</v>
      </c>
      <c r="DP26" s="11"/>
      <c r="DQ26" s="11"/>
      <c r="DR26" s="10">
        <f>'[2]410013'!$X$62-'[2]410013'!$X$15</f>
        <v>-37685</v>
      </c>
      <c r="DS26" s="144">
        <f>'[2]410013'!$Y$62-'[2]410013'!$Y$15</f>
        <v>-39162.520000000011</v>
      </c>
      <c r="DT26" s="246"/>
      <c r="DU26" s="257"/>
      <c r="DV26" s="117"/>
      <c r="DW26" s="144"/>
      <c r="DX26" s="250"/>
      <c r="DY26" s="144"/>
      <c r="DZ26" s="250"/>
      <c r="EA26" s="144"/>
      <c r="EC26" s="34"/>
    </row>
    <row r="27" spans="1:133" ht="18.75" x14ac:dyDescent="0.3">
      <c r="A27" s="114">
        <v>14</v>
      </c>
      <c r="B27" s="114" t="str">
        <f>'Скорая медицинская помощь'!B27</f>
        <v>410014</v>
      </c>
      <c r="C27" s="244" t="str">
        <f>'Скорая медицинская помощь'!C27</f>
        <v>ГБУЗ КК П-КГСП</v>
      </c>
      <c r="D27" s="313">
        <f>'[1]410014'!$X$43</f>
        <v>0</v>
      </c>
      <c r="E27" s="314">
        <f>'[1]410014'!$Y$43</f>
        <v>0</v>
      </c>
      <c r="F27" s="11"/>
      <c r="G27" s="11"/>
      <c r="H27" s="313">
        <f>'[2]410014'!$X$43</f>
        <v>0</v>
      </c>
      <c r="I27" s="316">
        <f>'[2]410014'!$Y$43</f>
        <v>0</v>
      </c>
      <c r="J27" s="311">
        <f t="shared" si="0"/>
        <v>0</v>
      </c>
      <c r="K27" s="312">
        <f t="shared" si="1"/>
        <v>0</v>
      </c>
      <c r="L27" s="291"/>
      <c r="M27" s="144"/>
      <c r="N27" s="250"/>
      <c r="O27" s="144"/>
      <c r="P27" s="117"/>
      <c r="Q27" s="144"/>
      <c r="R27" s="10">
        <f>'[1]410014'!$X$48</f>
        <v>0</v>
      </c>
      <c r="S27" s="144">
        <f>'[1]410014'!$Y$48</f>
        <v>0</v>
      </c>
      <c r="T27" s="11"/>
      <c r="U27" s="119"/>
      <c r="V27" s="63">
        <f>'[2]410014'!$X$48</f>
        <v>0</v>
      </c>
      <c r="W27" s="119">
        <f>'[2]410014'!$Y$48</f>
        <v>0</v>
      </c>
      <c r="X27" s="63">
        <f t="shared" si="2"/>
        <v>0</v>
      </c>
      <c r="Y27" s="391">
        <f t="shared" si="3"/>
        <v>0</v>
      </c>
      <c r="Z27" s="11"/>
      <c r="AA27" s="11"/>
      <c r="AB27" s="10"/>
      <c r="AC27" s="144"/>
      <c r="AD27" s="11"/>
      <c r="AE27" s="119"/>
      <c r="AF27" s="63">
        <f>'[1]410014'!$X$49</f>
        <v>400</v>
      </c>
      <c r="AG27" s="391">
        <f>'[1]410014'!$Y$49</f>
        <v>290.45999999999998</v>
      </c>
      <c r="AH27" s="11"/>
      <c r="AI27" s="11"/>
      <c r="AJ27" s="10">
        <f>'[2]410014'!$X$49</f>
        <v>400</v>
      </c>
      <c r="AK27" s="144">
        <f>'[2]410014'!$Y$49</f>
        <v>290.45999999999998</v>
      </c>
      <c r="AL27" s="246">
        <f t="shared" si="4"/>
        <v>0</v>
      </c>
      <c r="AM27" s="257">
        <f t="shared" si="5"/>
        <v>0</v>
      </c>
      <c r="AN27" s="291"/>
      <c r="AO27" s="292"/>
      <c r="AP27" s="344"/>
      <c r="AQ27" s="144"/>
      <c r="AR27" s="250"/>
      <c r="AS27" s="144"/>
      <c r="AT27" s="63">
        <f>'[1]410014'!$X$50</f>
        <v>0</v>
      </c>
      <c r="AU27" s="391">
        <f>'[1]410014'!$Y$50</f>
        <v>0</v>
      </c>
      <c r="AV27" s="11"/>
      <c r="AW27" s="11"/>
      <c r="AX27" s="10">
        <f>'[2]410014'!$X$50</f>
        <v>0</v>
      </c>
      <c r="AY27" s="144">
        <f>'[2]410014'!$Y$50</f>
        <v>0</v>
      </c>
      <c r="AZ27" s="246">
        <f t="shared" si="6"/>
        <v>0</v>
      </c>
      <c r="BA27" s="257">
        <f t="shared" si="7"/>
        <v>0</v>
      </c>
      <c r="BB27" s="291"/>
      <c r="BC27" s="292"/>
      <c r="BD27" s="344"/>
      <c r="BE27" s="144"/>
      <c r="BF27" s="250"/>
      <c r="BG27" s="144"/>
      <c r="BH27" s="10">
        <f>'[1]410014'!$X$52</f>
        <v>0</v>
      </c>
      <c r="BI27" s="144">
        <f>'[1]410014'!$Y$52</f>
        <v>0</v>
      </c>
      <c r="BJ27" s="11"/>
      <c r="BK27" s="11"/>
      <c r="BL27" s="10">
        <f>'[2]410014'!$X$52</f>
        <v>0</v>
      </c>
      <c r="BM27" s="144">
        <f>'[2]410014'!$Y$52</f>
        <v>0</v>
      </c>
      <c r="BN27" s="246">
        <f t="shared" si="8"/>
        <v>0</v>
      </c>
      <c r="BO27" s="257">
        <f t="shared" si="9"/>
        <v>0</v>
      </c>
      <c r="BP27" s="295"/>
      <c r="BQ27" s="296"/>
      <c r="BR27" s="117"/>
      <c r="BS27" s="144"/>
      <c r="BT27" s="117"/>
      <c r="BU27" s="144"/>
      <c r="BV27" s="10">
        <f>'[1]410014'!$X$56</f>
        <v>5500</v>
      </c>
      <c r="BW27" s="144">
        <f>'[1]410014'!$Y$56</f>
        <v>13165.96</v>
      </c>
      <c r="BX27" s="11"/>
      <c r="BY27" s="11"/>
      <c r="BZ27" s="10">
        <f>'[2]410014'!$X$56</f>
        <v>5500</v>
      </c>
      <c r="CA27" s="144">
        <f>'[2]410014'!$Y$56</f>
        <v>13165.96</v>
      </c>
      <c r="CB27" s="246">
        <f t="shared" si="10"/>
        <v>0</v>
      </c>
      <c r="CC27" s="257">
        <f t="shared" si="11"/>
        <v>0</v>
      </c>
      <c r="CD27" s="343"/>
      <c r="CE27" s="298"/>
      <c r="CF27" s="117"/>
      <c r="CG27" s="144"/>
      <c r="CH27" s="117"/>
      <c r="CI27" s="144"/>
      <c r="CJ27" s="250"/>
      <c r="CK27" s="144"/>
      <c r="CL27" s="276">
        <f>'[1]410014'!$X$74</f>
        <v>0</v>
      </c>
      <c r="CM27" s="276">
        <f>'[1]410014'!$Y$74</f>
        <v>0</v>
      </c>
      <c r="CN27" s="276"/>
      <c r="CO27" s="276"/>
      <c r="CP27" s="276">
        <f>'[2]410014'!$X$74</f>
        <v>0</v>
      </c>
      <c r="CQ27" s="276">
        <f>'[2]410014'!$Y$74</f>
        <v>0</v>
      </c>
      <c r="CR27" s="246">
        <f t="shared" si="12"/>
        <v>0</v>
      </c>
      <c r="CS27" s="257">
        <f t="shared" si="13"/>
        <v>0</v>
      </c>
      <c r="CT27" s="276"/>
      <c r="CU27" s="276"/>
      <c r="CV27" s="276"/>
      <c r="CW27" s="276"/>
      <c r="CX27" s="276"/>
      <c r="CY27" s="276"/>
      <c r="CZ27" s="10">
        <f>'[1]410014'!$X$57</f>
        <v>19300</v>
      </c>
      <c r="DA27" s="144">
        <f>'[1]410014'!$Y$57</f>
        <v>144402.6</v>
      </c>
      <c r="DB27" s="11"/>
      <c r="DC27" s="11"/>
      <c r="DD27" s="10">
        <f>'[2]410014'!$X$57</f>
        <v>19300</v>
      </c>
      <c r="DE27" s="144">
        <f>'[2]410014'!$Y$57</f>
        <v>144402.6</v>
      </c>
      <c r="DF27" s="246">
        <f t="shared" si="14"/>
        <v>0</v>
      </c>
      <c r="DG27" s="257">
        <f t="shared" si="15"/>
        <v>0</v>
      </c>
      <c r="DH27" s="250"/>
      <c r="DI27" s="144"/>
      <c r="DJ27" s="117"/>
      <c r="DK27" s="144"/>
      <c r="DL27" s="250"/>
      <c r="DM27" s="144"/>
      <c r="DN27" s="10">
        <f>'[1]410014'!$X$62-'[1]410014'!$X$15</f>
        <v>0</v>
      </c>
      <c r="DO27" s="144">
        <f>'[1]410014'!$Y$62-'[1]410014'!$Y$15</f>
        <v>0</v>
      </c>
      <c r="DP27" s="11"/>
      <c r="DQ27" s="11"/>
      <c r="DR27" s="10">
        <f>'[2]410014'!$X$62-'[2]410014'!$X$15</f>
        <v>0</v>
      </c>
      <c r="DS27" s="144">
        <f>'[2]410014'!$Y$62-'[2]410014'!$Y$15</f>
        <v>0</v>
      </c>
      <c r="DT27" s="246"/>
      <c r="DU27" s="257"/>
      <c r="DV27" s="250"/>
      <c r="DW27" s="144"/>
      <c r="DX27" s="250"/>
      <c r="DY27" s="144"/>
      <c r="DZ27" s="250"/>
      <c r="EA27" s="144"/>
      <c r="EB27" s="49"/>
      <c r="EC27" s="34"/>
    </row>
    <row r="28" spans="1:133" ht="18.75" x14ac:dyDescent="0.3">
      <c r="A28" s="114">
        <v>15</v>
      </c>
      <c r="B28" s="114" t="str">
        <f>'Скорая медицинская помощь'!B28</f>
        <v>410015</v>
      </c>
      <c r="C28" s="244" t="str">
        <f>'Скорая медицинская помощь'!C28</f>
        <v>ГБУЗ КК ПК ГДП №1</v>
      </c>
      <c r="D28" s="313">
        <f>'[1]410015'!$X$43</f>
        <v>29790</v>
      </c>
      <c r="E28" s="314">
        <f>'[1]410015'!$Y$43</f>
        <v>282048.11</v>
      </c>
      <c r="F28" s="11"/>
      <c r="G28" s="11"/>
      <c r="H28" s="313">
        <f>'[2]410015'!$X$43</f>
        <v>29790</v>
      </c>
      <c r="I28" s="316">
        <f>'[2]410015'!$Y$43</f>
        <v>282449.96000000002</v>
      </c>
      <c r="J28" s="311">
        <f t="shared" si="0"/>
        <v>0</v>
      </c>
      <c r="K28" s="312">
        <f t="shared" si="1"/>
        <v>401.85000000003492</v>
      </c>
      <c r="L28" s="291"/>
      <c r="M28" s="144"/>
      <c r="N28" s="250"/>
      <c r="O28" s="144"/>
      <c r="P28" s="291"/>
      <c r="Q28" s="144"/>
      <c r="R28" s="10">
        <f>'[1]410015'!$X$48</f>
        <v>0</v>
      </c>
      <c r="S28" s="144">
        <f>'[1]410015'!$Y$48</f>
        <v>0</v>
      </c>
      <c r="T28" s="11"/>
      <c r="U28" s="119"/>
      <c r="V28" s="63">
        <f>'[2]410015'!$X$48</f>
        <v>0</v>
      </c>
      <c r="W28" s="119">
        <f>'[2]410015'!$Y$48</f>
        <v>0</v>
      </c>
      <c r="X28" s="63">
        <f t="shared" si="2"/>
        <v>0</v>
      </c>
      <c r="Y28" s="391">
        <f t="shared" si="3"/>
        <v>0</v>
      </c>
      <c r="Z28" s="11"/>
      <c r="AA28" s="11"/>
      <c r="AB28" s="10"/>
      <c r="AC28" s="144"/>
      <c r="AD28" s="11"/>
      <c r="AE28" s="119"/>
      <c r="AF28" s="63">
        <f>'[1]410015'!$X$49</f>
        <v>144517</v>
      </c>
      <c r="AG28" s="391">
        <f>'[1]410015'!$Y$49</f>
        <v>185232.33000000002</v>
      </c>
      <c r="AH28" s="11"/>
      <c r="AI28" s="11"/>
      <c r="AJ28" s="10">
        <f>'[2]410015'!$X$49</f>
        <v>144517</v>
      </c>
      <c r="AK28" s="144">
        <f>'[2]410015'!$Y$49</f>
        <v>185232.33000000002</v>
      </c>
      <c r="AL28" s="246">
        <f t="shared" si="4"/>
        <v>0</v>
      </c>
      <c r="AM28" s="257">
        <f t="shared" si="5"/>
        <v>0</v>
      </c>
      <c r="AN28" s="291"/>
      <c r="AO28" s="292"/>
      <c r="AP28" s="344"/>
      <c r="AQ28" s="144"/>
      <c r="AR28" s="250"/>
      <c r="AS28" s="144"/>
      <c r="AT28" s="63">
        <f>'[1]410015'!$X$50</f>
        <v>51</v>
      </c>
      <c r="AU28" s="391">
        <f>'[1]410015'!$Y$50</f>
        <v>367.85</v>
      </c>
      <c r="AV28" s="11"/>
      <c r="AW28" s="11"/>
      <c r="AX28" s="10">
        <f>'[2]410015'!$X$50</f>
        <v>51</v>
      </c>
      <c r="AY28" s="144">
        <f>'[2]410015'!$Y$50</f>
        <v>367.85</v>
      </c>
      <c r="AZ28" s="246">
        <f t="shared" si="6"/>
        <v>0</v>
      </c>
      <c r="BA28" s="257">
        <f t="shared" si="7"/>
        <v>0</v>
      </c>
      <c r="BB28" s="291"/>
      <c r="BC28" s="292"/>
      <c r="BD28" s="344"/>
      <c r="BE28" s="144"/>
      <c r="BF28" s="250"/>
      <c r="BG28" s="144"/>
      <c r="BH28" s="10">
        <f>'[1]410015'!$X$52</f>
        <v>70</v>
      </c>
      <c r="BI28" s="144">
        <f>'[1]410015'!$Y$52</f>
        <v>52.660000000000004</v>
      </c>
      <c r="BJ28" s="11"/>
      <c r="BK28" s="11"/>
      <c r="BL28" s="10">
        <f>'[2]410015'!$X$52</f>
        <v>70</v>
      </c>
      <c r="BM28" s="144">
        <f>'[2]410015'!$Y$52</f>
        <v>52.660000000000004</v>
      </c>
      <c r="BN28" s="246">
        <f t="shared" si="8"/>
        <v>0</v>
      </c>
      <c r="BO28" s="257">
        <f t="shared" si="9"/>
        <v>0</v>
      </c>
      <c r="BP28" s="295"/>
      <c r="BQ28" s="296"/>
      <c r="BR28" s="117"/>
      <c r="BS28" s="144"/>
      <c r="BT28" s="117"/>
      <c r="BU28" s="144"/>
      <c r="BV28" s="10">
        <f>'[1]410015'!$X$56</f>
        <v>35624</v>
      </c>
      <c r="BW28" s="144">
        <f>'[1]410015'!$Y$56</f>
        <v>152787.76999999999</v>
      </c>
      <c r="BX28" s="11"/>
      <c r="BY28" s="11"/>
      <c r="BZ28" s="10">
        <f>'[2]410015'!$X$56</f>
        <v>35624</v>
      </c>
      <c r="CA28" s="144">
        <f>'[2]410015'!$Y$56</f>
        <v>152787.76999999999</v>
      </c>
      <c r="CB28" s="246">
        <f t="shared" si="10"/>
        <v>0</v>
      </c>
      <c r="CC28" s="257">
        <f t="shared" si="11"/>
        <v>0</v>
      </c>
      <c r="CD28" s="295"/>
      <c r="CE28" s="296"/>
      <c r="CF28" s="117"/>
      <c r="CG28" s="144"/>
      <c r="CH28" s="117"/>
      <c r="CI28" s="144"/>
      <c r="CJ28" s="250"/>
      <c r="CK28" s="144"/>
      <c r="CL28" s="276">
        <f>'[1]410015'!$X$74</f>
        <v>0</v>
      </c>
      <c r="CM28" s="276">
        <f>'[1]410015'!$Y$74</f>
        <v>0</v>
      </c>
      <c r="CN28" s="276"/>
      <c r="CO28" s="276"/>
      <c r="CP28" s="276">
        <f>'[2]410015'!$X$74</f>
        <v>0</v>
      </c>
      <c r="CQ28" s="276">
        <f>'[2]410015'!$Y$74</f>
        <v>0</v>
      </c>
      <c r="CR28" s="246">
        <f t="shared" si="12"/>
        <v>0</v>
      </c>
      <c r="CS28" s="257">
        <f t="shared" si="13"/>
        <v>0</v>
      </c>
      <c r="CT28" s="276"/>
      <c r="CU28" s="276"/>
      <c r="CV28" s="276"/>
      <c r="CW28" s="276"/>
      <c r="CX28" s="276"/>
      <c r="CY28" s="276"/>
      <c r="CZ28" s="10">
        <f>'[1]410015'!$X$57</f>
        <v>49039</v>
      </c>
      <c r="DA28" s="144">
        <f>'[1]410015'!$Y$57</f>
        <v>639575.1</v>
      </c>
      <c r="DB28" s="11"/>
      <c r="DC28" s="11"/>
      <c r="DD28" s="10">
        <f>'[2]410015'!$X$57</f>
        <v>49039</v>
      </c>
      <c r="DE28" s="144">
        <f>'[2]410015'!$Y$57</f>
        <v>639575.1</v>
      </c>
      <c r="DF28" s="246">
        <f t="shared" si="14"/>
        <v>0</v>
      </c>
      <c r="DG28" s="257">
        <f t="shared" si="15"/>
        <v>0</v>
      </c>
      <c r="DH28" s="250"/>
      <c r="DI28" s="144"/>
      <c r="DJ28" s="117"/>
      <c r="DK28" s="144"/>
      <c r="DL28" s="250"/>
      <c r="DM28" s="144"/>
      <c r="DN28" s="10">
        <f>'[1]410015'!$X$62-'[1]410015'!$X$15</f>
        <v>-179769</v>
      </c>
      <c r="DO28" s="144">
        <f>'[1]410015'!$Y$62-'[1]410015'!$Y$15</f>
        <v>-116611.51</v>
      </c>
      <c r="DP28" s="11"/>
      <c r="DQ28" s="11"/>
      <c r="DR28" s="10">
        <f>'[2]410015'!$X$62-'[2]410015'!$X$15</f>
        <v>-179769</v>
      </c>
      <c r="DS28" s="144">
        <f>'[2]410015'!$Y$62-'[2]410015'!$Y$15</f>
        <v>-116611.51</v>
      </c>
      <c r="DT28" s="246"/>
      <c r="DU28" s="257"/>
      <c r="DV28" s="250"/>
      <c r="DW28" s="144"/>
      <c r="DX28" s="250"/>
      <c r="DY28" s="144"/>
      <c r="DZ28" s="250"/>
      <c r="EA28" s="144"/>
      <c r="EB28" s="49"/>
      <c r="EC28" s="34"/>
    </row>
    <row r="29" spans="1:133" ht="18.75" x14ac:dyDescent="0.3">
      <c r="A29" s="114">
        <v>16</v>
      </c>
      <c r="B29" s="114" t="str">
        <f>'Скорая медицинская помощь'!B29</f>
        <v>410016</v>
      </c>
      <c r="C29" s="244" t="str">
        <f>'Скорая медицинская помощь'!C29</f>
        <v>ГБУЗ КК ПК ГДП № 2</v>
      </c>
      <c r="D29" s="313">
        <f>'[1]410016'!$X$43</f>
        <v>6103</v>
      </c>
      <c r="E29" s="314">
        <f>'[1]410016'!$Y$43</f>
        <v>57814.51</v>
      </c>
      <c r="F29" s="11"/>
      <c r="G29" s="11"/>
      <c r="H29" s="313">
        <f>'[2]410016'!$X$43</f>
        <v>6103</v>
      </c>
      <c r="I29" s="316">
        <f>'[2]410016'!$Y$43</f>
        <v>57939.73</v>
      </c>
      <c r="J29" s="311">
        <f t="shared" si="0"/>
        <v>0</v>
      </c>
      <c r="K29" s="312">
        <f t="shared" si="1"/>
        <v>125.22000000000116</v>
      </c>
      <c r="L29" s="291"/>
      <c r="M29" s="144"/>
      <c r="N29" s="250"/>
      <c r="O29" s="144"/>
      <c r="P29" s="291"/>
      <c r="Q29" s="144"/>
      <c r="R29" s="10">
        <f>'[1]410016'!$X$48</f>
        <v>0</v>
      </c>
      <c r="S29" s="144">
        <f>'[1]410016'!$Y$48</f>
        <v>0</v>
      </c>
      <c r="T29" s="11"/>
      <c r="U29" s="119"/>
      <c r="V29" s="63">
        <f>'[2]410016'!$X$48</f>
        <v>0</v>
      </c>
      <c r="W29" s="119">
        <f>'[2]410016'!$Y$48</f>
        <v>0</v>
      </c>
      <c r="X29" s="63">
        <f t="shared" si="2"/>
        <v>0</v>
      </c>
      <c r="Y29" s="391">
        <f t="shared" si="3"/>
        <v>0</v>
      </c>
      <c r="Z29" s="11"/>
      <c r="AA29" s="11"/>
      <c r="AB29" s="10"/>
      <c r="AC29" s="144"/>
      <c r="AD29" s="11"/>
      <c r="AE29" s="119"/>
      <c r="AF29" s="63">
        <f>'[1]410016'!$X$49</f>
        <v>42446</v>
      </c>
      <c r="AG29" s="391">
        <f>'[1]410016'!$Y$49</f>
        <v>86151.08</v>
      </c>
      <c r="AH29" s="11"/>
      <c r="AI29" s="11"/>
      <c r="AJ29" s="10">
        <f>'[2]410016'!$X$49</f>
        <v>42446</v>
      </c>
      <c r="AK29" s="144">
        <f>'[2]410016'!$Y$49</f>
        <v>86151.08</v>
      </c>
      <c r="AL29" s="246">
        <f t="shared" si="4"/>
        <v>0</v>
      </c>
      <c r="AM29" s="257">
        <f t="shared" si="5"/>
        <v>0</v>
      </c>
      <c r="AN29" s="291"/>
      <c r="AO29" s="292"/>
      <c r="AP29" s="344"/>
      <c r="AQ29" s="144"/>
      <c r="AR29" s="250"/>
      <c r="AS29" s="144"/>
      <c r="AT29" s="63">
        <f>'[1]410016'!$X$50</f>
        <v>0</v>
      </c>
      <c r="AU29" s="391">
        <f>'[1]410016'!$Y$50</f>
        <v>0</v>
      </c>
      <c r="AV29" s="11"/>
      <c r="AW29" s="11"/>
      <c r="AX29" s="10">
        <f>'[2]410016'!$X$50</f>
        <v>0</v>
      </c>
      <c r="AY29" s="144">
        <f>'[2]410016'!$Y$50</f>
        <v>0</v>
      </c>
      <c r="AZ29" s="246">
        <f t="shared" si="6"/>
        <v>0</v>
      </c>
      <c r="BA29" s="257">
        <f t="shared" si="7"/>
        <v>0</v>
      </c>
      <c r="BB29" s="291"/>
      <c r="BC29" s="292"/>
      <c r="BD29" s="344"/>
      <c r="BE29" s="144"/>
      <c r="BF29" s="250"/>
      <c r="BG29" s="144"/>
      <c r="BH29" s="10">
        <f>'[1]410016'!$X$52</f>
        <v>40</v>
      </c>
      <c r="BI29" s="144">
        <f>'[1]410016'!$Y$52</f>
        <v>504.34</v>
      </c>
      <c r="BJ29" s="11"/>
      <c r="BK29" s="11"/>
      <c r="BL29" s="10">
        <f>'[2]410016'!$X$52</f>
        <v>40</v>
      </c>
      <c r="BM29" s="144">
        <f>'[2]410016'!$Y$52</f>
        <v>504.34</v>
      </c>
      <c r="BN29" s="246">
        <f t="shared" si="8"/>
        <v>0</v>
      </c>
      <c r="BO29" s="257">
        <f t="shared" si="9"/>
        <v>0</v>
      </c>
      <c r="BP29" s="295"/>
      <c r="BQ29" s="296"/>
      <c r="BR29" s="117"/>
      <c r="BS29" s="144"/>
      <c r="BT29" s="117"/>
      <c r="BU29" s="144"/>
      <c r="BV29" s="10">
        <f>'[1]410016'!$X$56</f>
        <v>10002</v>
      </c>
      <c r="BW29" s="144">
        <f>'[1]410016'!$Y$56</f>
        <v>42897.58</v>
      </c>
      <c r="BX29" s="11"/>
      <c r="BY29" s="11"/>
      <c r="BZ29" s="10">
        <f>'[2]410016'!$X$56</f>
        <v>10002</v>
      </c>
      <c r="CA29" s="144">
        <f>'[2]410016'!$Y$56</f>
        <v>42897.58</v>
      </c>
      <c r="CB29" s="246">
        <f t="shared" si="10"/>
        <v>0</v>
      </c>
      <c r="CC29" s="257">
        <f t="shared" si="11"/>
        <v>0</v>
      </c>
      <c r="CD29" s="297"/>
      <c r="CE29" s="298"/>
      <c r="CF29" s="117"/>
      <c r="CG29" s="144"/>
      <c r="CH29" s="117"/>
      <c r="CI29" s="144"/>
      <c r="CJ29" s="250"/>
      <c r="CK29" s="144"/>
      <c r="CL29" s="276">
        <f>'[1]410016'!$X$74</f>
        <v>0</v>
      </c>
      <c r="CM29" s="276">
        <f>'[1]410016'!$Y$74</f>
        <v>0</v>
      </c>
      <c r="CN29" s="276"/>
      <c r="CO29" s="276"/>
      <c r="CP29" s="276">
        <f>'[2]410016'!$X$74</f>
        <v>0</v>
      </c>
      <c r="CQ29" s="276">
        <f>'[2]410016'!$Y$74</f>
        <v>0</v>
      </c>
      <c r="CR29" s="246">
        <f t="shared" si="12"/>
        <v>0</v>
      </c>
      <c r="CS29" s="257">
        <f t="shared" si="13"/>
        <v>0</v>
      </c>
      <c r="CT29" s="276"/>
      <c r="CU29" s="276"/>
      <c r="CV29" s="276"/>
      <c r="CW29" s="276"/>
      <c r="CX29" s="276"/>
      <c r="CY29" s="276"/>
      <c r="CZ29" s="10">
        <f>'[1]410016'!$X$57</f>
        <v>11228</v>
      </c>
      <c r="DA29" s="144">
        <f>'[1]410016'!$Y$57</f>
        <v>153709.54000000004</v>
      </c>
      <c r="DB29" s="11"/>
      <c r="DC29" s="11"/>
      <c r="DD29" s="10">
        <f>'[2]410016'!$X$57</f>
        <v>11228</v>
      </c>
      <c r="DE29" s="144">
        <f>'[2]410016'!$Y$57</f>
        <v>153709.54000000004</v>
      </c>
      <c r="DF29" s="246">
        <f t="shared" si="14"/>
        <v>0</v>
      </c>
      <c r="DG29" s="257">
        <f t="shared" si="15"/>
        <v>0</v>
      </c>
      <c r="DH29" s="250"/>
      <c r="DI29" s="144"/>
      <c r="DJ29" s="117"/>
      <c r="DK29" s="144"/>
      <c r="DL29" s="250"/>
      <c r="DM29" s="144"/>
      <c r="DN29" s="10">
        <f>'[1]410016'!$X$62-'[1]410016'!$X$15</f>
        <v>-30595</v>
      </c>
      <c r="DO29" s="144">
        <f>'[1]410016'!$Y$62-'[1]410016'!$Y$15</f>
        <v>-10996.849999999999</v>
      </c>
      <c r="DP29" s="11"/>
      <c r="DQ29" s="11"/>
      <c r="DR29" s="10">
        <f>'[2]410016'!$X$62-'[2]410016'!$X$15</f>
        <v>-30595</v>
      </c>
      <c r="DS29" s="144">
        <f>'[2]410016'!$Y$62-'[2]410016'!$Y$15</f>
        <v>-10996.849999999999</v>
      </c>
      <c r="DT29" s="246"/>
      <c r="DU29" s="257"/>
      <c r="DV29" s="250"/>
      <c r="DW29" s="144"/>
      <c r="DX29" s="250"/>
      <c r="DY29" s="144"/>
      <c r="DZ29" s="250"/>
      <c r="EA29" s="144"/>
      <c r="EC29" s="34"/>
    </row>
    <row r="30" spans="1:133" ht="18.75" x14ac:dyDescent="0.3">
      <c r="A30" s="114">
        <v>17</v>
      </c>
      <c r="B30" s="114" t="str">
        <f>'Скорая медицинская помощь'!B30</f>
        <v>410017</v>
      </c>
      <c r="C30" s="244" t="str">
        <f>'Скорая медицинская помощь'!C30</f>
        <v>ГБУЗ КК ПК ГДСП</v>
      </c>
      <c r="D30" s="313">
        <f>'[1]410017'!$X$43</f>
        <v>0</v>
      </c>
      <c r="E30" s="314">
        <f>'[1]410017'!$Y$43</f>
        <v>0</v>
      </c>
      <c r="F30" s="11"/>
      <c r="G30" s="11"/>
      <c r="H30" s="313">
        <f>'[2]410017'!$X$43</f>
        <v>0</v>
      </c>
      <c r="I30" s="316">
        <f>'[2]410017'!$Y$43</f>
        <v>0</v>
      </c>
      <c r="J30" s="311">
        <f t="shared" si="0"/>
        <v>0</v>
      </c>
      <c r="K30" s="312">
        <f t="shared" si="1"/>
        <v>0</v>
      </c>
      <c r="L30" s="291"/>
      <c r="M30" s="144"/>
      <c r="N30" s="250"/>
      <c r="O30" s="144"/>
      <c r="P30" s="291"/>
      <c r="Q30" s="144"/>
      <c r="R30" s="10">
        <f>'[1]410017'!$X$48</f>
        <v>0</v>
      </c>
      <c r="S30" s="144">
        <f>'[1]410017'!$Y$48</f>
        <v>0</v>
      </c>
      <c r="T30" s="11"/>
      <c r="U30" s="119"/>
      <c r="V30" s="63">
        <f>'[2]410017'!$X$48</f>
        <v>0</v>
      </c>
      <c r="W30" s="119">
        <f>'[2]410017'!$Y$48</f>
        <v>0</v>
      </c>
      <c r="X30" s="63">
        <f t="shared" si="2"/>
        <v>0</v>
      </c>
      <c r="Y30" s="391">
        <f t="shared" si="3"/>
        <v>0</v>
      </c>
      <c r="Z30" s="11"/>
      <c r="AA30" s="11"/>
      <c r="AB30" s="10"/>
      <c r="AC30" s="144"/>
      <c r="AD30" s="11"/>
      <c r="AE30" s="119"/>
      <c r="AF30" s="63">
        <f>'[1]410017'!$X$49</f>
        <v>230</v>
      </c>
      <c r="AG30" s="391">
        <f>'[1]410017'!$Y$49</f>
        <v>167.02</v>
      </c>
      <c r="AH30" s="11"/>
      <c r="AI30" s="11"/>
      <c r="AJ30" s="10">
        <f>'[2]410017'!$X$49</f>
        <v>230</v>
      </c>
      <c r="AK30" s="144">
        <f>'[2]410017'!$Y$49</f>
        <v>167.02</v>
      </c>
      <c r="AL30" s="246">
        <f t="shared" si="4"/>
        <v>0</v>
      </c>
      <c r="AM30" s="257">
        <f t="shared" si="5"/>
        <v>0</v>
      </c>
      <c r="AN30" s="291"/>
      <c r="AO30" s="292"/>
      <c r="AP30" s="344"/>
      <c r="AQ30" s="144"/>
      <c r="AR30" s="250"/>
      <c r="AS30" s="144"/>
      <c r="AT30" s="63">
        <f>'[1]410017'!$X$50</f>
        <v>0</v>
      </c>
      <c r="AU30" s="391">
        <f>'[1]410017'!$Y$50</f>
        <v>0</v>
      </c>
      <c r="AV30" s="11"/>
      <c r="AW30" s="11"/>
      <c r="AX30" s="10">
        <f>'[2]410017'!$X$50</f>
        <v>0</v>
      </c>
      <c r="AY30" s="144">
        <f>'[2]410017'!$Y$50</f>
        <v>0</v>
      </c>
      <c r="AZ30" s="246">
        <f t="shared" si="6"/>
        <v>0</v>
      </c>
      <c r="BA30" s="257">
        <f t="shared" si="7"/>
        <v>0</v>
      </c>
      <c r="BB30" s="291"/>
      <c r="BC30" s="292"/>
      <c r="BD30" s="344"/>
      <c r="BE30" s="144"/>
      <c r="BF30" s="250"/>
      <c r="BG30" s="144"/>
      <c r="BH30" s="10">
        <f>'[1]410017'!$X$52</f>
        <v>0</v>
      </c>
      <c r="BI30" s="144">
        <f>'[1]410017'!$Y$52</f>
        <v>0</v>
      </c>
      <c r="BJ30" s="11"/>
      <c r="BK30" s="11"/>
      <c r="BL30" s="10">
        <f>'[2]410017'!$X$52</f>
        <v>0</v>
      </c>
      <c r="BM30" s="144">
        <f>'[2]410017'!$Y$52</f>
        <v>0</v>
      </c>
      <c r="BN30" s="246">
        <f t="shared" si="8"/>
        <v>0</v>
      </c>
      <c r="BO30" s="257">
        <f t="shared" si="9"/>
        <v>0</v>
      </c>
      <c r="BP30" s="295"/>
      <c r="BQ30" s="296"/>
      <c r="BR30" s="117"/>
      <c r="BS30" s="144"/>
      <c r="BT30" s="117"/>
      <c r="BU30" s="144"/>
      <c r="BV30" s="10">
        <f>'[1]410017'!$X$56</f>
        <v>546</v>
      </c>
      <c r="BW30" s="144">
        <f>'[1]410017'!$Y$56</f>
        <v>1307.02</v>
      </c>
      <c r="BX30" s="11"/>
      <c r="BY30" s="11"/>
      <c r="BZ30" s="10">
        <f>'[2]410017'!$X$56</f>
        <v>546</v>
      </c>
      <c r="CA30" s="144">
        <f>'[2]410017'!$Y$56</f>
        <v>1307.02</v>
      </c>
      <c r="CB30" s="246">
        <f t="shared" si="10"/>
        <v>0</v>
      </c>
      <c r="CC30" s="257">
        <f t="shared" si="11"/>
        <v>0</v>
      </c>
      <c r="CD30" s="295"/>
      <c r="CE30" s="296"/>
      <c r="CF30" s="117"/>
      <c r="CG30" s="144"/>
      <c r="CH30" s="117"/>
      <c r="CI30" s="144"/>
      <c r="CJ30" s="250"/>
      <c r="CK30" s="144"/>
      <c r="CL30" s="276">
        <f>'[1]410017'!$X$74</f>
        <v>0</v>
      </c>
      <c r="CM30" s="276">
        <f>'[1]410017'!$Y$74</f>
        <v>0</v>
      </c>
      <c r="CN30" s="276"/>
      <c r="CO30" s="276"/>
      <c r="CP30" s="276">
        <f>'[2]410017'!$X$74</f>
        <v>0</v>
      </c>
      <c r="CQ30" s="276">
        <f>'[2]410017'!$Y$74</f>
        <v>0</v>
      </c>
      <c r="CR30" s="246">
        <f t="shared" si="12"/>
        <v>0</v>
      </c>
      <c r="CS30" s="257">
        <f t="shared" si="13"/>
        <v>0</v>
      </c>
      <c r="CT30" s="276"/>
      <c r="CU30" s="276"/>
      <c r="CV30" s="276"/>
      <c r="CW30" s="276"/>
      <c r="CX30" s="276"/>
      <c r="CY30" s="276"/>
      <c r="CZ30" s="10">
        <f>'[1]410017'!$X$57</f>
        <v>18000</v>
      </c>
      <c r="DA30" s="144">
        <f>'[1]410017'!$Y$57</f>
        <v>179568</v>
      </c>
      <c r="DB30" s="11"/>
      <c r="DC30" s="11"/>
      <c r="DD30" s="10">
        <f>'[2]410017'!$X$57</f>
        <v>18000</v>
      </c>
      <c r="DE30" s="144">
        <f>'[2]410017'!$Y$57</f>
        <v>179568</v>
      </c>
      <c r="DF30" s="246">
        <f t="shared" si="14"/>
        <v>0</v>
      </c>
      <c r="DG30" s="257">
        <f t="shared" si="15"/>
        <v>0</v>
      </c>
      <c r="DH30" s="250"/>
      <c r="DI30" s="144"/>
      <c r="DJ30" s="117"/>
      <c r="DK30" s="144"/>
      <c r="DL30" s="250"/>
      <c r="DM30" s="144"/>
      <c r="DN30" s="10">
        <f>'[1]410017'!$X$62-'[1]410017'!$X$15</f>
        <v>0</v>
      </c>
      <c r="DO30" s="144">
        <f>'[1]410017'!$Y$62-'[1]410017'!$Y$15</f>
        <v>0</v>
      </c>
      <c r="DP30" s="11"/>
      <c r="DQ30" s="11"/>
      <c r="DR30" s="10">
        <f>'[2]410017'!$X$62-'[2]410017'!$X$15</f>
        <v>0</v>
      </c>
      <c r="DS30" s="144">
        <f>'[2]410017'!$Y$62-'[2]410017'!$Y$15</f>
        <v>0</v>
      </c>
      <c r="DT30" s="246"/>
      <c r="DU30" s="257"/>
      <c r="DV30" s="250"/>
      <c r="DW30" s="144"/>
      <c r="DX30" s="250"/>
      <c r="DY30" s="144"/>
      <c r="DZ30" s="250"/>
      <c r="EA30" s="144"/>
      <c r="EC30" s="34"/>
    </row>
    <row r="31" spans="1:133" ht="18.75" x14ac:dyDescent="0.3">
      <c r="A31" s="114">
        <v>18</v>
      </c>
      <c r="B31" s="114" t="str">
        <f>'Скорая медицинская помощь'!B31</f>
        <v>410018</v>
      </c>
      <c r="C31" s="244" t="str">
        <f>'Скорая медицинская помощь'!C31</f>
        <v>ГБУЗ КК ЕРБ</v>
      </c>
      <c r="D31" s="313">
        <f>'[1]410018'!$X$43</f>
        <v>49525</v>
      </c>
      <c r="E31" s="314">
        <f>'[1]410018'!$Y$43</f>
        <v>296251.23</v>
      </c>
      <c r="F31" s="11"/>
      <c r="G31" s="11"/>
      <c r="H31" s="313">
        <f>'[2]410018'!$X$43</f>
        <v>46647</v>
      </c>
      <c r="I31" s="316">
        <f>'[2]410018'!$Y$43</f>
        <v>270499.62</v>
      </c>
      <c r="J31" s="311">
        <f t="shared" si="0"/>
        <v>-2878</v>
      </c>
      <c r="K31" s="312">
        <f t="shared" si="1"/>
        <v>-25751.609999999986</v>
      </c>
      <c r="L31" s="291"/>
      <c r="M31" s="144"/>
      <c r="N31" s="250"/>
      <c r="O31" s="144"/>
      <c r="P31" s="291"/>
      <c r="Q31" s="144"/>
      <c r="R31" s="10">
        <f>'[1]410018'!$X$48</f>
        <v>8301</v>
      </c>
      <c r="S31" s="144">
        <f>'[1]410018'!$Y$48</f>
        <v>47059.820000000007</v>
      </c>
      <c r="T31" s="11"/>
      <c r="U31" s="119"/>
      <c r="V31" s="63">
        <f>'[2]410018'!$X$48</f>
        <v>8301</v>
      </c>
      <c r="W31" s="119">
        <f>'[2]410018'!$Y$48</f>
        <v>47059.820000000007</v>
      </c>
      <c r="X31" s="63">
        <f t="shared" si="2"/>
        <v>0</v>
      </c>
      <c r="Y31" s="391">
        <f t="shared" si="3"/>
        <v>0</v>
      </c>
      <c r="Z31" s="11"/>
      <c r="AA31" s="11"/>
      <c r="AB31" s="10"/>
      <c r="AC31" s="144"/>
      <c r="AD31" s="11"/>
      <c r="AE31" s="119"/>
      <c r="AF31" s="63">
        <f>'[1]410018'!$X$49</f>
        <v>111438</v>
      </c>
      <c r="AG31" s="391">
        <f>'[1]410018'!$Y$49</f>
        <v>263456.26999999996</v>
      </c>
      <c r="AH31" s="11"/>
      <c r="AI31" s="11"/>
      <c r="AJ31" s="10">
        <f>'[2]410018'!$X$49</f>
        <v>111438</v>
      </c>
      <c r="AK31" s="144">
        <f>'[2]410018'!$Y$49</f>
        <v>263456.26999999996</v>
      </c>
      <c r="AL31" s="246">
        <f t="shared" si="4"/>
        <v>0</v>
      </c>
      <c r="AM31" s="257">
        <f t="shared" si="5"/>
        <v>0</v>
      </c>
      <c r="AN31" s="291"/>
      <c r="AO31" s="292"/>
      <c r="AP31" s="344"/>
      <c r="AQ31" s="144"/>
      <c r="AR31" s="250"/>
      <c r="AS31" s="144"/>
      <c r="AT31" s="63">
        <f>'[1]410018'!$X$50</f>
        <v>5423</v>
      </c>
      <c r="AU31" s="391">
        <f>'[1]410018'!$Y$50</f>
        <v>19264.78</v>
      </c>
      <c r="AV31" s="11"/>
      <c r="AW31" s="11"/>
      <c r="AX31" s="10">
        <f>'[2]410018'!$X$50</f>
        <v>5423</v>
      </c>
      <c r="AY31" s="144">
        <f>'[2]410018'!$Y$50</f>
        <v>19264.78</v>
      </c>
      <c r="AZ31" s="246">
        <f t="shared" si="6"/>
        <v>0</v>
      </c>
      <c r="BA31" s="257">
        <f t="shared" si="7"/>
        <v>0</v>
      </c>
      <c r="BB31" s="291"/>
      <c r="BC31" s="292"/>
      <c r="BD31" s="344"/>
      <c r="BE31" s="144"/>
      <c r="BF31" s="250"/>
      <c r="BG31" s="144"/>
      <c r="BH31" s="10">
        <f>'[1]410018'!$X$52</f>
        <v>5720</v>
      </c>
      <c r="BI31" s="144">
        <f>'[1]410018'!$Y$52</f>
        <v>66815.540000000008</v>
      </c>
      <c r="BJ31" s="11"/>
      <c r="BK31" s="11"/>
      <c r="BL31" s="10">
        <f>'[2]410018'!$X$52</f>
        <v>5720</v>
      </c>
      <c r="BM31" s="144">
        <f>'[2]410018'!$Y$52</f>
        <v>66815.540000000008</v>
      </c>
      <c r="BN31" s="246">
        <f t="shared" si="8"/>
        <v>0</v>
      </c>
      <c r="BO31" s="257">
        <f t="shared" si="9"/>
        <v>0</v>
      </c>
      <c r="BP31" s="295"/>
      <c r="BQ31" s="296"/>
      <c r="BR31" s="117"/>
      <c r="BS31" s="144"/>
      <c r="BT31" s="117"/>
      <c r="BU31" s="144"/>
      <c r="BV31" s="10">
        <f>'[1]410018'!$X$56</f>
        <v>8971</v>
      </c>
      <c r="BW31" s="144">
        <f>'[1]410018'!$Y$56</f>
        <v>42465.439999999995</v>
      </c>
      <c r="BX31" s="11"/>
      <c r="BY31" s="11"/>
      <c r="BZ31" s="10">
        <f>'[2]410018'!$X$56</f>
        <v>8971</v>
      </c>
      <c r="CA31" s="144">
        <f>'[2]410018'!$Y$56</f>
        <v>42465.439999999995</v>
      </c>
      <c r="CB31" s="246">
        <f t="shared" si="10"/>
        <v>0</v>
      </c>
      <c r="CC31" s="257">
        <f t="shared" si="11"/>
        <v>0</v>
      </c>
      <c r="CD31" s="295"/>
      <c r="CE31" s="296"/>
      <c r="CF31" s="117"/>
      <c r="CG31" s="144"/>
      <c r="CH31" s="117"/>
      <c r="CI31" s="144"/>
      <c r="CJ31" s="250"/>
      <c r="CK31" s="144"/>
      <c r="CL31" s="276">
        <f>'[1]410018'!$X$74</f>
        <v>879</v>
      </c>
      <c r="CM31" s="276">
        <f>'[1]410018'!$Y$74</f>
        <v>3673.06</v>
      </c>
      <c r="CN31" s="276"/>
      <c r="CO31" s="276"/>
      <c r="CP31" s="276">
        <f>'[2]410018'!$X$74</f>
        <v>879</v>
      </c>
      <c r="CQ31" s="276">
        <f>'[2]410018'!$Y$74</f>
        <v>3673.06</v>
      </c>
      <c r="CR31" s="246">
        <f t="shared" si="12"/>
        <v>0</v>
      </c>
      <c r="CS31" s="257">
        <f t="shared" si="13"/>
        <v>0</v>
      </c>
      <c r="CT31" s="276"/>
      <c r="CU31" s="276"/>
      <c r="CV31" s="276"/>
      <c r="CW31" s="276"/>
      <c r="CX31" s="276"/>
      <c r="CY31" s="276"/>
      <c r="CZ31" s="10">
        <f>'[1]410018'!$X$57</f>
        <v>53064</v>
      </c>
      <c r="DA31" s="144">
        <f>'[1]410018'!$Y$57</f>
        <v>702907.75999999978</v>
      </c>
      <c r="DB31" s="11"/>
      <c r="DC31" s="11"/>
      <c r="DD31" s="10">
        <f>'[2]410018'!$X$57</f>
        <v>53064</v>
      </c>
      <c r="DE31" s="144">
        <f>'[2]410018'!$Y$57</f>
        <v>702907.75999999978</v>
      </c>
      <c r="DF31" s="246">
        <f t="shared" si="14"/>
        <v>0</v>
      </c>
      <c r="DG31" s="257">
        <f t="shared" si="15"/>
        <v>0</v>
      </c>
      <c r="DH31" s="250"/>
      <c r="DI31" s="144"/>
      <c r="DJ31" s="117"/>
      <c r="DK31" s="144"/>
      <c r="DL31" s="250"/>
      <c r="DM31" s="144"/>
      <c r="DN31" s="10">
        <f>'[1]410018'!$X$62-'[1]410018'!$X$15</f>
        <v>-370206</v>
      </c>
      <c r="DO31" s="144">
        <f>'[1]410018'!$Y$62-'[1]410018'!$Y$15</f>
        <v>-111133.00999999998</v>
      </c>
      <c r="DP31" s="11"/>
      <c r="DQ31" s="11"/>
      <c r="DR31" s="10">
        <f>'[2]410018'!$X$62-'[2]410018'!$X$15</f>
        <v>-370206</v>
      </c>
      <c r="DS31" s="144">
        <f>'[2]410018'!$Y$62-'[2]410018'!$Y$15</f>
        <v>-111133.00999999998</v>
      </c>
      <c r="DT31" s="246"/>
      <c r="DU31" s="257"/>
      <c r="DV31" s="250"/>
      <c r="DW31" s="144"/>
      <c r="DX31" s="250"/>
      <c r="DY31" s="144"/>
      <c r="DZ31" s="250"/>
      <c r="EA31" s="144"/>
      <c r="EC31" s="34"/>
    </row>
    <row r="32" spans="1:133" ht="18.75" x14ac:dyDescent="0.3">
      <c r="A32" s="114">
        <v>19</v>
      </c>
      <c r="B32" s="114" t="str">
        <f>'Скорая медицинская помощь'!B32</f>
        <v>410019</v>
      </c>
      <c r="C32" s="244" t="str">
        <f>'Скорая медицинская помощь'!C32</f>
        <v>ГБУЗ КК ЕРСП</v>
      </c>
      <c r="D32" s="313">
        <f>'[1]410019'!$X$43</f>
        <v>0</v>
      </c>
      <c r="E32" s="314">
        <f>'[1]410019'!$Y$43</f>
        <v>0</v>
      </c>
      <c r="F32" s="11"/>
      <c r="G32" s="11"/>
      <c r="H32" s="313">
        <f>'[2]410019'!$X$43</f>
        <v>0</v>
      </c>
      <c r="I32" s="316">
        <f>'[2]410019'!$Y$43</f>
        <v>0</v>
      </c>
      <c r="J32" s="311">
        <f t="shared" si="0"/>
        <v>0</v>
      </c>
      <c r="K32" s="312">
        <f t="shared" si="1"/>
        <v>0</v>
      </c>
      <c r="L32" s="291"/>
      <c r="M32" s="144"/>
      <c r="N32" s="250"/>
      <c r="O32" s="144"/>
      <c r="P32" s="117"/>
      <c r="Q32" s="144"/>
      <c r="R32" s="10">
        <f>'[1]410019'!$X$48</f>
        <v>0</v>
      </c>
      <c r="S32" s="144">
        <f>'[1]410019'!$Y$48</f>
        <v>0</v>
      </c>
      <c r="T32" s="11"/>
      <c r="U32" s="119"/>
      <c r="V32" s="63">
        <f>'[2]410019'!$X$48</f>
        <v>0</v>
      </c>
      <c r="W32" s="119">
        <f>'[2]410019'!$Y$48</f>
        <v>0</v>
      </c>
      <c r="X32" s="63">
        <f t="shared" si="2"/>
        <v>0</v>
      </c>
      <c r="Y32" s="391">
        <f t="shared" si="3"/>
        <v>0</v>
      </c>
      <c r="Z32" s="11"/>
      <c r="AA32" s="11"/>
      <c r="AB32" s="10"/>
      <c r="AC32" s="144"/>
      <c r="AD32" s="11"/>
      <c r="AE32" s="119"/>
      <c r="AF32" s="63">
        <f>'[1]410019'!$X$49</f>
        <v>1000</v>
      </c>
      <c r="AG32" s="391">
        <f>'[1]410019'!$Y$49</f>
        <v>726.16</v>
      </c>
      <c r="AH32" s="11"/>
      <c r="AI32" s="11"/>
      <c r="AJ32" s="10">
        <f>'[2]410019'!$X$49</f>
        <v>1000</v>
      </c>
      <c r="AK32" s="144">
        <f>'[2]410019'!$Y$49</f>
        <v>726.16</v>
      </c>
      <c r="AL32" s="246">
        <f t="shared" si="4"/>
        <v>0</v>
      </c>
      <c r="AM32" s="257">
        <f t="shared" si="5"/>
        <v>0</v>
      </c>
      <c r="AN32" s="291"/>
      <c r="AO32" s="292"/>
      <c r="AP32" s="344"/>
      <c r="AQ32" s="144"/>
      <c r="AR32" s="250"/>
      <c r="AS32" s="144"/>
      <c r="AT32" s="63">
        <f>'[1]410019'!$X$50</f>
        <v>0</v>
      </c>
      <c r="AU32" s="391">
        <f>'[1]410019'!$Y$50</f>
        <v>0</v>
      </c>
      <c r="AV32" s="11"/>
      <c r="AW32" s="11"/>
      <c r="AX32" s="10">
        <f>'[2]410019'!$X$50</f>
        <v>0</v>
      </c>
      <c r="AY32" s="144">
        <f>'[2]410019'!$Y$50</f>
        <v>0</v>
      </c>
      <c r="AZ32" s="246">
        <f t="shared" si="6"/>
        <v>0</v>
      </c>
      <c r="BA32" s="257">
        <f t="shared" si="7"/>
        <v>0</v>
      </c>
      <c r="BB32" s="291"/>
      <c r="BC32" s="292"/>
      <c r="BD32" s="344"/>
      <c r="BE32" s="144"/>
      <c r="BF32" s="250"/>
      <c r="BG32" s="144"/>
      <c r="BH32" s="10">
        <f>'[1]410019'!$X$52</f>
        <v>0</v>
      </c>
      <c r="BI32" s="144">
        <f>'[1]410019'!$Y$52</f>
        <v>0</v>
      </c>
      <c r="BJ32" s="11"/>
      <c r="BK32" s="11"/>
      <c r="BL32" s="10">
        <f>'[2]410019'!$X$52</f>
        <v>0</v>
      </c>
      <c r="BM32" s="144">
        <f>'[2]410019'!$Y$52</f>
        <v>0</v>
      </c>
      <c r="BN32" s="246">
        <f t="shared" si="8"/>
        <v>0</v>
      </c>
      <c r="BO32" s="257">
        <f t="shared" si="9"/>
        <v>0</v>
      </c>
      <c r="BP32" s="295"/>
      <c r="BQ32" s="296"/>
      <c r="BR32" s="117"/>
      <c r="BS32" s="144"/>
      <c r="BT32" s="117"/>
      <c r="BU32" s="144"/>
      <c r="BV32" s="10">
        <f>'[1]410019'!$X$56</f>
        <v>220</v>
      </c>
      <c r="BW32" s="144">
        <f>'[1]410019'!$Y$56</f>
        <v>526.64</v>
      </c>
      <c r="BX32" s="11"/>
      <c r="BY32" s="11"/>
      <c r="BZ32" s="10">
        <f>'[2]410019'!$X$56</f>
        <v>220</v>
      </c>
      <c r="CA32" s="144">
        <f>'[2]410019'!$Y$56</f>
        <v>526.64</v>
      </c>
      <c r="CB32" s="246">
        <f t="shared" si="10"/>
        <v>0</v>
      </c>
      <c r="CC32" s="257">
        <f t="shared" si="11"/>
        <v>0</v>
      </c>
      <c r="CD32" s="295"/>
      <c r="CE32" s="296"/>
      <c r="CF32" s="117"/>
      <c r="CG32" s="144"/>
      <c r="CH32" s="117"/>
      <c r="CI32" s="144"/>
      <c r="CJ32" s="250"/>
      <c r="CK32" s="144"/>
      <c r="CL32" s="276">
        <f>'[1]410019'!$X$74</f>
        <v>0</v>
      </c>
      <c r="CM32" s="276">
        <f>'[1]410019'!$Y$74</f>
        <v>0</v>
      </c>
      <c r="CN32" s="276"/>
      <c r="CO32" s="276"/>
      <c r="CP32" s="276">
        <f>'[2]410019'!$X$74</f>
        <v>0</v>
      </c>
      <c r="CQ32" s="276">
        <f>'[2]410019'!$Y$74</f>
        <v>0</v>
      </c>
      <c r="CR32" s="246">
        <f t="shared" si="12"/>
        <v>0</v>
      </c>
      <c r="CS32" s="257">
        <f t="shared" si="13"/>
        <v>0</v>
      </c>
      <c r="CT32" s="276"/>
      <c r="CU32" s="276"/>
      <c r="CV32" s="276"/>
      <c r="CW32" s="276"/>
      <c r="CX32" s="276"/>
      <c r="CY32" s="276"/>
      <c r="CZ32" s="10">
        <f>'[1]410019'!$X$57</f>
        <v>17271</v>
      </c>
      <c r="DA32" s="144">
        <f>'[1]410019'!$Y$57</f>
        <v>200516.31</v>
      </c>
      <c r="DB32" s="11"/>
      <c r="DC32" s="11"/>
      <c r="DD32" s="10">
        <f>'[2]410019'!$X$57</f>
        <v>17271</v>
      </c>
      <c r="DE32" s="144">
        <f>'[2]410019'!$Y$57</f>
        <v>200516.31</v>
      </c>
      <c r="DF32" s="246">
        <f t="shared" si="14"/>
        <v>0</v>
      </c>
      <c r="DG32" s="257">
        <f t="shared" si="15"/>
        <v>0</v>
      </c>
      <c r="DH32" s="250"/>
      <c r="DI32" s="144"/>
      <c r="DJ32" s="117"/>
      <c r="DK32" s="144"/>
      <c r="DL32" s="250"/>
      <c r="DM32" s="144"/>
      <c r="DN32" s="10">
        <f>'[1]410019'!$X$62-'[1]410019'!$X$15</f>
        <v>0</v>
      </c>
      <c r="DO32" s="144">
        <f>'[1]410019'!$Y$62-'[1]410019'!$Y$15</f>
        <v>0</v>
      </c>
      <c r="DP32" s="11"/>
      <c r="DQ32" s="11"/>
      <c r="DR32" s="10">
        <f>'[2]410019'!$X$62-'[2]410019'!$X$15</f>
        <v>0</v>
      </c>
      <c r="DS32" s="144">
        <f>'[2]410019'!$Y$62-'[2]410019'!$Y$15</f>
        <v>0</v>
      </c>
      <c r="DT32" s="246"/>
      <c r="DU32" s="257"/>
      <c r="DV32" s="250"/>
      <c r="DW32" s="144"/>
      <c r="DX32" s="250"/>
      <c r="DY32" s="144"/>
      <c r="DZ32" s="250"/>
      <c r="EA32" s="144"/>
      <c r="EC32" s="34"/>
    </row>
    <row r="33" spans="1:133" ht="30" customHeight="1" x14ac:dyDescent="0.3">
      <c r="A33" s="114">
        <v>20</v>
      </c>
      <c r="B33" s="114" t="str">
        <f>'Скорая медицинская помощь'!B33</f>
        <v>410028</v>
      </c>
      <c r="C33" s="244" t="str">
        <f>'Скорая медицинская помощь'!C33</f>
        <v>ГБУЗ КК "МИЛЬКОВСКАЯ РАЙОННАЯ БОЛЬНИЦА"</v>
      </c>
      <c r="D33" s="313">
        <f>'[1]410028'!$X$43</f>
        <v>6132</v>
      </c>
      <c r="E33" s="314">
        <f>'[1]410028'!$Y$43</f>
        <v>61397.159999999996</v>
      </c>
      <c r="F33" s="11"/>
      <c r="G33" s="11"/>
      <c r="H33" s="313">
        <f>'[2]410028'!$X$43</f>
        <v>5757</v>
      </c>
      <c r="I33" s="316">
        <f>'[2]410028'!$Y$43</f>
        <v>58078.76</v>
      </c>
      <c r="J33" s="311">
        <f t="shared" si="0"/>
        <v>-375</v>
      </c>
      <c r="K33" s="312">
        <f t="shared" si="1"/>
        <v>-3318.3999999999942</v>
      </c>
      <c r="L33" s="291"/>
      <c r="M33" s="144"/>
      <c r="N33" s="250"/>
      <c r="O33" s="144"/>
      <c r="P33" s="117"/>
      <c r="Q33" s="144"/>
      <c r="R33" s="10">
        <f>'[1]410028'!$X$48</f>
        <v>0</v>
      </c>
      <c r="S33" s="144">
        <f>'[1]410028'!$Y$48</f>
        <v>0</v>
      </c>
      <c r="T33" s="11"/>
      <c r="U33" s="119"/>
      <c r="V33" s="63">
        <f>'[2]410028'!$X$48</f>
        <v>0</v>
      </c>
      <c r="W33" s="119">
        <f>'[2]410028'!$Y$48</f>
        <v>0</v>
      </c>
      <c r="X33" s="63">
        <f t="shared" si="2"/>
        <v>0</v>
      </c>
      <c r="Y33" s="391">
        <f t="shared" si="3"/>
        <v>0</v>
      </c>
      <c r="Z33" s="11"/>
      <c r="AA33" s="11"/>
      <c r="AB33" s="10"/>
      <c r="AC33" s="144"/>
      <c r="AD33" s="11"/>
      <c r="AE33" s="119"/>
      <c r="AF33" s="63">
        <f>'[1]410028'!$X$49</f>
        <v>27840</v>
      </c>
      <c r="AG33" s="391">
        <f>'[1]410028'!$Y$49</f>
        <v>50161.230000000018</v>
      </c>
      <c r="AH33" s="11"/>
      <c r="AI33" s="11"/>
      <c r="AJ33" s="10">
        <f>'[2]410028'!$X$49</f>
        <v>27840</v>
      </c>
      <c r="AK33" s="144">
        <f>'[2]410028'!$Y$49</f>
        <v>50161.230000000018</v>
      </c>
      <c r="AL33" s="246">
        <f t="shared" si="4"/>
        <v>0</v>
      </c>
      <c r="AM33" s="257">
        <f t="shared" si="5"/>
        <v>0</v>
      </c>
      <c r="AN33" s="291"/>
      <c r="AO33" s="292"/>
      <c r="AP33" s="344"/>
      <c r="AQ33" s="144"/>
      <c r="AR33" s="250"/>
      <c r="AS33" s="144"/>
      <c r="AT33" s="63">
        <f>'[1]410028'!$X$50</f>
        <v>928</v>
      </c>
      <c r="AU33" s="391">
        <f>'[1]410028'!$Y$50</f>
        <v>3167.93</v>
      </c>
      <c r="AV33" s="11"/>
      <c r="AW33" s="11"/>
      <c r="AX33" s="10">
        <f>'[2]410028'!$X$50</f>
        <v>928</v>
      </c>
      <c r="AY33" s="144">
        <f>'[2]410028'!$Y$50</f>
        <v>3167.93</v>
      </c>
      <c r="AZ33" s="246">
        <f t="shared" si="6"/>
        <v>0</v>
      </c>
      <c r="BA33" s="257">
        <f t="shared" si="7"/>
        <v>0</v>
      </c>
      <c r="BB33" s="291"/>
      <c r="BC33" s="292"/>
      <c r="BD33" s="344"/>
      <c r="BE33" s="144"/>
      <c r="BF33" s="250"/>
      <c r="BG33" s="144"/>
      <c r="BH33" s="10">
        <f>'[1]410028'!$X$52</f>
        <v>1057</v>
      </c>
      <c r="BI33" s="144">
        <f>'[1]410028'!$Y$52</f>
        <v>11145.54</v>
      </c>
      <c r="BJ33" s="11"/>
      <c r="BK33" s="11"/>
      <c r="BL33" s="10">
        <f>'[2]410028'!$X$52</f>
        <v>1057</v>
      </c>
      <c r="BM33" s="144">
        <f>'[2]410028'!$Y$52</f>
        <v>11145.54</v>
      </c>
      <c r="BN33" s="246">
        <f t="shared" si="8"/>
        <v>0</v>
      </c>
      <c r="BO33" s="257">
        <f t="shared" si="9"/>
        <v>0</v>
      </c>
      <c r="BP33" s="295"/>
      <c r="BQ33" s="296"/>
      <c r="BR33" s="117"/>
      <c r="BS33" s="144"/>
      <c r="BT33" s="117"/>
      <c r="BU33" s="144"/>
      <c r="BV33" s="10">
        <f>'[1]410028'!$X$56</f>
        <v>694</v>
      </c>
      <c r="BW33" s="144">
        <f>'[1]410028'!$Y$56</f>
        <v>2768.84</v>
      </c>
      <c r="BX33" s="11"/>
      <c r="BY33" s="11"/>
      <c r="BZ33" s="10">
        <f>'[2]410028'!$X$56</f>
        <v>694</v>
      </c>
      <c r="CA33" s="144">
        <f>'[2]410028'!$Y$56</f>
        <v>2768.84</v>
      </c>
      <c r="CB33" s="246">
        <f t="shared" si="10"/>
        <v>0</v>
      </c>
      <c r="CC33" s="257">
        <f t="shared" si="11"/>
        <v>0</v>
      </c>
      <c r="CD33" s="295"/>
      <c r="CE33" s="296"/>
      <c r="CF33" s="117"/>
      <c r="CG33" s="144"/>
      <c r="CH33" s="117"/>
      <c r="CI33" s="144"/>
      <c r="CJ33" s="250"/>
      <c r="CK33" s="144"/>
      <c r="CL33" s="276">
        <f>'[1]410028'!$X$74</f>
        <v>173</v>
      </c>
      <c r="CM33" s="276">
        <f>'[1]410028'!$Y$74</f>
        <v>722.86</v>
      </c>
      <c r="CN33" s="276"/>
      <c r="CO33" s="276"/>
      <c r="CP33" s="276">
        <f>'[2]410028'!$X$74</f>
        <v>173</v>
      </c>
      <c r="CQ33" s="276">
        <f>'[2]410028'!$Y$74</f>
        <v>722.86</v>
      </c>
      <c r="CR33" s="246">
        <f t="shared" si="12"/>
        <v>0</v>
      </c>
      <c r="CS33" s="257">
        <f t="shared" si="13"/>
        <v>0</v>
      </c>
      <c r="CT33" s="276"/>
      <c r="CU33" s="276"/>
      <c r="CV33" s="276"/>
      <c r="CW33" s="276"/>
      <c r="CX33" s="276"/>
      <c r="CY33" s="276"/>
      <c r="CZ33" s="10">
        <f>'[1]410028'!$X$57</f>
        <v>12901</v>
      </c>
      <c r="DA33" s="144">
        <f>'[1]410028'!$Y$57</f>
        <v>148365.16999999998</v>
      </c>
      <c r="DB33" s="11"/>
      <c r="DC33" s="11"/>
      <c r="DD33" s="10">
        <f>'[2]410028'!$X$57</f>
        <v>12901</v>
      </c>
      <c r="DE33" s="144">
        <f>'[2]410028'!$Y$57</f>
        <v>148365.16999999998</v>
      </c>
      <c r="DF33" s="246">
        <f t="shared" si="14"/>
        <v>0</v>
      </c>
      <c r="DG33" s="257">
        <f t="shared" si="15"/>
        <v>0</v>
      </c>
      <c r="DH33" s="250"/>
      <c r="DI33" s="144"/>
      <c r="DJ33" s="117"/>
      <c r="DK33" s="144"/>
      <c r="DL33" s="250"/>
      <c r="DM33" s="144"/>
      <c r="DN33" s="10">
        <f>'[1]410028'!$X$62-'[1]410028'!$X$15</f>
        <v>-175425</v>
      </c>
      <c r="DO33" s="144">
        <f>'[1]410028'!$Y$62-'[1]410028'!$Y$15</f>
        <v>-39567.170000000006</v>
      </c>
      <c r="DP33" s="11"/>
      <c r="DQ33" s="11"/>
      <c r="DR33" s="10">
        <f>'[2]410028'!$X$62-'[2]410028'!$X$15</f>
        <v>-175425</v>
      </c>
      <c r="DS33" s="144">
        <f>'[2]410028'!$Y$62-'[2]410028'!$Y$15</f>
        <v>-39567.170000000006</v>
      </c>
      <c r="DT33" s="246"/>
      <c r="DU33" s="257"/>
      <c r="DV33" s="250"/>
      <c r="DW33" s="144"/>
      <c r="DX33" s="250"/>
      <c r="DY33" s="144"/>
      <c r="DZ33" s="250"/>
      <c r="EA33" s="144"/>
      <c r="EC33" s="34"/>
    </row>
    <row r="34" spans="1:133" ht="18.75" x14ac:dyDescent="0.3">
      <c r="A34" s="114">
        <v>21</v>
      </c>
      <c r="B34" s="114" t="str">
        <f>'Скорая медицинская помощь'!B34</f>
        <v>410029</v>
      </c>
      <c r="C34" s="244" t="str">
        <f>'Скорая медицинская помощь'!C34</f>
        <v>ГБУЗ КК "УСТЬ-БОЛЬШЕРЕЦКАЯ РБ"</v>
      </c>
      <c r="D34" s="313">
        <f>'[1]410029'!$X$43</f>
        <v>2950</v>
      </c>
      <c r="E34" s="314">
        <f>'[1]410029'!$Y$43</f>
        <v>29326.13</v>
      </c>
      <c r="F34" s="11"/>
      <c r="G34" s="11"/>
      <c r="H34" s="313">
        <f>'[2]410029'!$X$43</f>
        <v>2772</v>
      </c>
      <c r="I34" s="316">
        <f>'[2]410029'!$Y$43</f>
        <v>27755.149999999998</v>
      </c>
      <c r="J34" s="311">
        <f t="shared" si="0"/>
        <v>-178</v>
      </c>
      <c r="K34" s="312">
        <f t="shared" si="1"/>
        <v>-1570.9800000000032</v>
      </c>
      <c r="L34" s="291"/>
      <c r="M34" s="144"/>
      <c r="N34" s="250"/>
      <c r="O34" s="144"/>
      <c r="P34" s="117"/>
      <c r="Q34" s="144"/>
      <c r="R34" s="10">
        <f>'[1]410029'!$X$48</f>
        <v>0</v>
      </c>
      <c r="S34" s="144">
        <f>'[1]410029'!$Y$48</f>
        <v>0</v>
      </c>
      <c r="T34" s="11"/>
      <c r="U34" s="119"/>
      <c r="V34" s="63">
        <f>'[2]410029'!$X$48</f>
        <v>0</v>
      </c>
      <c r="W34" s="119">
        <f>'[2]410029'!$Y$48</f>
        <v>0</v>
      </c>
      <c r="X34" s="63">
        <f t="shared" si="2"/>
        <v>0</v>
      </c>
      <c r="Y34" s="391">
        <f t="shared" si="3"/>
        <v>0</v>
      </c>
      <c r="Z34" s="11"/>
      <c r="AA34" s="11"/>
      <c r="AB34" s="10"/>
      <c r="AC34" s="144"/>
      <c r="AD34" s="11"/>
      <c r="AE34" s="119"/>
      <c r="AF34" s="63">
        <f>'[1]410029'!$X$49</f>
        <v>6138</v>
      </c>
      <c r="AG34" s="391">
        <f>'[1]410029'!$Y$49</f>
        <v>44165.649999999994</v>
      </c>
      <c r="AH34" s="11"/>
      <c r="AI34" s="11"/>
      <c r="AJ34" s="10">
        <f>'[2]410029'!$X$49</f>
        <v>6138</v>
      </c>
      <c r="AK34" s="144">
        <f>'[2]410029'!$Y$49</f>
        <v>44165.649999999994</v>
      </c>
      <c r="AL34" s="246">
        <f t="shared" si="4"/>
        <v>0</v>
      </c>
      <c r="AM34" s="257">
        <f t="shared" si="5"/>
        <v>0</v>
      </c>
      <c r="AN34" s="291"/>
      <c r="AO34" s="292"/>
      <c r="AP34" s="344"/>
      <c r="AQ34" s="144"/>
      <c r="AR34" s="250"/>
      <c r="AS34" s="144"/>
      <c r="AT34" s="63">
        <f>'[1]410029'!$X$50</f>
        <v>332</v>
      </c>
      <c r="AU34" s="391">
        <f>'[1]410029'!$Y$50</f>
        <v>1133.3499999999999</v>
      </c>
      <c r="AV34" s="11"/>
      <c r="AW34" s="11"/>
      <c r="AX34" s="10">
        <f>'[2]410029'!$X$50</f>
        <v>332</v>
      </c>
      <c r="AY34" s="144">
        <f>'[2]410029'!$Y$50</f>
        <v>1133.3499999999999</v>
      </c>
      <c r="AZ34" s="246">
        <f t="shared" si="6"/>
        <v>0</v>
      </c>
      <c r="BA34" s="257">
        <f t="shared" si="7"/>
        <v>0</v>
      </c>
      <c r="BB34" s="291"/>
      <c r="BC34" s="292"/>
      <c r="BD34" s="344"/>
      <c r="BE34" s="144"/>
      <c r="BF34" s="250"/>
      <c r="BG34" s="144"/>
      <c r="BH34" s="10">
        <f>'[1]410029'!$X$52</f>
        <v>363</v>
      </c>
      <c r="BI34" s="144">
        <f>'[1]410029'!$Y$52</f>
        <v>4065.11</v>
      </c>
      <c r="BJ34" s="11"/>
      <c r="BK34" s="11"/>
      <c r="BL34" s="10">
        <f>'[2]410029'!$X$52</f>
        <v>363</v>
      </c>
      <c r="BM34" s="144">
        <f>'[2]410029'!$Y$52</f>
        <v>4065.11</v>
      </c>
      <c r="BN34" s="246">
        <f t="shared" si="8"/>
        <v>0</v>
      </c>
      <c r="BO34" s="257">
        <f t="shared" si="9"/>
        <v>0</v>
      </c>
      <c r="BP34" s="295"/>
      <c r="BQ34" s="296"/>
      <c r="BR34" s="117"/>
      <c r="BS34" s="144"/>
      <c r="BT34" s="117"/>
      <c r="BU34" s="144"/>
      <c r="BV34" s="10">
        <f>'[1]410029'!$X$56</f>
        <v>515</v>
      </c>
      <c r="BW34" s="144">
        <f>'[1]410029'!$Y$56</f>
        <v>2198.31</v>
      </c>
      <c r="BX34" s="11"/>
      <c r="BY34" s="11"/>
      <c r="BZ34" s="10">
        <f>'[2]410029'!$X$56</f>
        <v>515</v>
      </c>
      <c r="CA34" s="144">
        <f>'[2]410029'!$Y$56</f>
        <v>2198.31</v>
      </c>
      <c r="CB34" s="246">
        <f t="shared" si="10"/>
        <v>0</v>
      </c>
      <c r="CC34" s="257">
        <f t="shared" si="11"/>
        <v>0</v>
      </c>
      <c r="CD34" s="295"/>
      <c r="CE34" s="296"/>
      <c r="CF34" s="117"/>
      <c r="CG34" s="144"/>
      <c r="CH34" s="117"/>
      <c r="CI34" s="144"/>
      <c r="CJ34" s="250"/>
      <c r="CK34" s="144"/>
      <c r="CL34" s="276">
        <f>'[1]410029'!$X$74</f>
        <v>61</v>
      </c>
      <c r="CM34" s="276">
        <f>'[1]410029'!$Y$74</f>
        <v>262.38</v>
      </c>
      <c r="CN34" s="276"/>
      <c r="CO34" s="276"/>
      <c r="CP34" s="276">
        <f>'[2]410029'!$X$74</f>
        <v>61</v>
      </c>
      <c r="CQ34" s="276">
        <f>'[2]410029'!$Y$74</f>
        <v>262.38</v>
      </c>
      <c r="CR34" s="246">
        <f t="shared" si="12"/>
        <v>0</v>
      </c>
      <c r="CS34" s="257">
        <f t="shared" si="13"/>
        <v>0</v>
      </c>
      <c r="CT34" s="276"/>
      <c r="CU34" s="276"/>
      <c r="CV34" s="276"/>
      <c r="CW34" s="276"/>
      <c r="CX34" s="276"/>
      <c r="CY34" s="276"/>
      <c r="CZ34" s="10">
        <f>'[1]410029'!$X$57</f>
        <v>3292</v>
      </c>
      <c r="DA34" s="144">
        <f>'[1]410029'!$Y$57</f>
        <v>77544.890000000029</v>
      </c>
      <c r="DB34" s="11"/>
      <c r="DC34" s="11"/>
      <c r="DD34" s="10">
        <f>'[2]410029'!$X$57</f>
        <v>3292</v>
      </c>
      <c r="DE34" s="144">
        <f>'[2]410029'!$Y$57</f>
        <v>77544.890000000029</v>
      </c>
      <c r="DF34" s="246">
        <f t="shared" si="14"/>
        <v>0</v>
      </c>
      <c r="DG34" s="257">
        <f t="shared" si="15"/>
        <v>0</v>
      </c>
      <c r="DH34" s="250"/>
      <c r="DI34" s="144"/>
      <c r="DJ34" s="117"/>
      <c r="DK34" s="144"/>
      <c r="DL34" s="250"/>
      <c r="DM34" s="144"/>
      <c r="DN34" s="10">
        <f>'[1]410029'!$X$62-'[1]410029'!$X$15</f>
        <v>-2275</v>
      </c>
      <c r="DO34" s="144">
        <f>'[1]410029'!$Y$62-'[1]410029'!$Y$15</f>
        <v>-1845.6299999999999</v>
      </c>
      <c r="DP34" s="11"/>
      <c r="DQ34" s="11"/>
      <c r="DR34" s="10">
        <f>'[2]410029'!$X$62-'[2]410029'!$X$15</f>
        <v>-2275</v>
      </c>
      <c r="DS34" s="144">
        <f>'[2]410029'!$Y$62-'[2]410029'!$Y$15</f>
        <v>-1845.6299999999999</v>
      </c>
      <c r="DT34" s="246"/>
      <c r="DU34" s="257"/>
      <c r="DV34" s="250"/>
      <c r="DW34" s="144"/>
      <c r="DX34" s="250"/>
      <c r="DY34" s="144"/>
      <c r="DZ34" s="250"/>
      <c r="EA34" s="144"/>
      <c r="EC34" s="34"/>
    </row>
    <row r="35" spans="1:133" ht="18.75" x14ac:dyDescent="0.3">
      <c r="A35" s="114">
        <v>22</v>
      </c>
      <c r="B35" s="114" t="str">
        <f>'Скорая медицинская помощь'!B35</f>
        <v>410030</v>
      </c>
      <c r="C35" s="244" t="str">
        <f>'Скорая медицинская помощь'!C35</f>
        <v>ГБУЗ "УСТЬ-КАМЧАТСКАЯ РБ"</v>
      </c>
      <c r="D35" s="313">
        <f>'[1]410030'!$X$43</f>
        <v>2530</v>
      </c>
      <c r="E35" s="314">
        <f>'[1]410030'!$Y$43</f>
        <v>25167.420000000002</v>
      </c>
      <c r="F35" s="11"/>
      <c r="G35" s="11"/>
      <c r="H35" s="313">
        <f>'[2]410030'!$X$43</f>
        <v>2379</v>
      </c>
      <c r="I35" s="316">
        <f>'[2]410030'!$Y$43</f>
        <v>23816.140000000003</v>
      </c>
      <c r="J35" s="311">
        <f t="shared" si="0"/>
        <v>-151</v>
      </c>
      <c r="K35" s="312">
        <f t="shared" si="1"/>
        <v>-1351.2799999999988</v>
      </c>
      <c r="L35" s="291"/>
      <c r="M35" s="144"/>
      <c r="N35" s="250"/>
      <c r="O35" s="144"/>
      <c r="P35" s="117"/>
      <c r="Q35" s="144"/>
      <c r="R35" s="10">
        <f>'[1]410030'!$X$48</f>
        <v>0</v>
      </c>
      <c r="S35" s="144">
        <f>'[1]410030'!$Y$48</f>
        <v>0</v>
      </c>
      <c r="T35" s="11"/>
      <c r="U35" s="119"/>
      <c r="V35" s="63">
        <f>'[2]410030'!$X$48</f>
        <v>0</v>
      </c>
      <c r="W35" s="119">
        <f>'[2]410030'!$Y$48</f>
        <v>0</v>
      </c>
      <c r="X35" s="63">
        <f t="shared" si="2"/>
        <v>0</v>
      </c>
      <c r="Y35" s="391">
        <f t="shared" si="3"/>
        <v>0</v>
      </c>
      <c r="Z35" s="11"/>
      <c r="AA35" s="11"/>
      <c r="AB35" s="10"/>
      <c r="AC35" s="144"/>
      <c r="AD35" s="11"/>
      <c r="AE35" s="119"/>
      <c r="AF35" s="63">
        <f>'[1]410030'!$X$49</f>
        <v>3622</v>
      </c>
      <c r="AG35" s="391">
        <f>'[1]410030'!$Y$49</f>
        <v>37787.85</v>
      </c>
      <c r="AH35" s="11"/>
      <c r="AI35" s="11"/>
      <c r="AJ35" s="10">
        <f>'[2]410030'!$X$49</f>
        <v>3622</v>
      </c>
      <c r="AK35" s="144">
        <f>'[2]410030'!$Y$49</f>
        <v>37787.85</v>
      </c>
      <c r="AL35" s="246">
        <f t="shared" si="4"/>
        <v>0</v>
      </c>
      <c r="AM35" s="257">
        <f t="shared" si="5"/>
        <v>0</v>
      </c>
      <c r="AN35" s="291"/>
      <c r="AO35" s="292"/>
      <c r="AP35" s="344"/>
      <c r="AQ35" s="144"/>
      <c r="AR35" s="250"/>
      <c r="AS35" s="144"/>
      <c r="AT35" s="63">
        <f>'[1]410030'!$X$50</f>
        <v>285</v>
      </c>
      <c r="AU35" s="391">
        <f>'[1]410030'!$Y$50</f>
        <v>972.91</v>
      </c>
      <c r="AV35" s="11"/>
      <c r="AW35" s="11"/>
      <c r="AX35" s="10">
        <f>'[2]410030'!$X$50</f>
        <v>285</v>
      </c>
      <c r="AY35" s="144">
        <f>'[2]410030'!$Y$50</f>
        <v>972.91</v>
      </c>
      <c r="AZ35" s="246">
        <f t="shared" si="6"/>
        <v>0</v>
      </c>
      <c r="BA35" s="257">
        <f t="shared" si="7"/>
        <v>0</v>
      </c>
      <c r="BB35" s="291"/>
      <c r="BC35" s="292"/>
      <c r="BD35" s="344"/>
      <c r="BE35" s="144"/>
      <c r="BF35" s="250"/>
      <c r="BG35" s="144"/>
      <c r="BH35" s="10">
        <f>'[1]410030'!$X$52</f>
        <v>292</v>
      </c>
      <c r="BI35" s="144">
        <f>'[1]410030'!$Y$52</f>
        <v>3431.84</v>
      </c>
      <c r="BJ35" s="11"/>
      <c r="BK35" s="11"/>
      <c r="BL35" s="10">
        <f>'[2]410030'!$X$52</f>
        <v>292</v>
      </c>
      <c r="BM35" s="144">
        <f>'[2]410030'!$Y$52</f>
        <v>3431.84</v>
      </c>
      <c r="BN35" s="246">
        <f t="shared" si="8"/>
        <v>0</v>
      </c>
      <c r="BO35" s="257">
        <f t="shared" si="9"/>
        <v>0</v>
      </c>
      <c r="BP35" s="295"/>
      <c r="BQ35" s="296"/>
      <c r="BR35" s="117"/>
      <c r="BS35" s="144"/>
      <c r="BT35" s="117"/>
      <c r="BU35" s="144"/>
      <c r="BV35" s="10">
        <f>'[1]410030'!$X$56</f>
        <v>44</v>
      </c>
      <c r="BW35" s="144">
        <f>'[1]410030'!$Y$56</f>
        <v>188.71</v>
      </c>
      <c r="BX35" s="11"/>
      <c r="BY35" s="11"/>
      <c r="BZ35" s="10">
        <f>'[2]410030'!$X$56</f>
        <v>44</v>
      </c>
      <c r="CA35" s="144">
        <f>'[2]410030'!$Y$56</f>
        <v>188.71</v>
      </c>
      <c r="CB35" s="246">
        <f t="shared" si="10"/>
        <v>0</v>
      </c>
      <c r="CC35" s="257">
        <f t="shared" si="11"/>
        <v>0</v>
      </c>
      <c r="CD35" s="295"/>
      <c r="CE35" s="296"/>
      <c r="CF35" s="117"/>
      <c r="CG35" s="144"/>
      <c r="CH35" s="117"/>
      <c r="CI35" s="144"/>
      <c r="CJ35" s="250"/>
      <c r="CK35" s="144"/>
      <c r="CL35" s="276">
        <f>'[1]410030'!$X$74</f>
        <v>55</v>
      </c>
      <c r="CM35" s="276">
        <f>'[1]410030'!$Y$74</f>
        <v>221.85999999999999</v>
      </c>
      <c r="CN35" s="276"/>
      <c r="CO35" s="276"/>
      <c r="CP35" s="276">
        <f>'[2]410030'!$X$74</f>
        <v>55</v>
      </c>
      <c r="CQ35" s="276">
        <f>'[2]410030'!$Y$74</f>
        <v>221.85999999999999</v>
      </c>
      <c r="CR35" s="246">
        <f t="shared" si="12"/>
        <v>0</v>
      </c>
      <c r="CS35" s="257">
        <f t="shared" si="13"/>
        <v>0</v>
      </c>
      <c r="CT35" s="276"/>
      <c r="CU35" s="276"/>
      <c r="CV35" s="276"/>
      <c r="CW35" s="276"/>
      <c r="CX35" s="276"/>
      <c r="CY35" s="276"/>
      <c r="CZ35" s="10">
        <f>'[1]410030'!$X$57</f>
        <v>1766</v>
      </c>
      <c r="DA35" s="144">
        <f>'[1]410030'!$Y$57</f>
        <v>59606.48</v>
      </c>
      <c r="DB35" s="11"/>
      <c r="DC35" s="11"/>
      <c r="DD35" s="10">
        <f>'[2]410030'!$X$57</f>
        <v>1766</v>
      </c>
      <c r="DE35" s="144">
        <f>'[2]410030'!$Y$57</f>
        <v>59606.48</v>
      </c>
      <c r="DF35" s="246">
        <f t="shared" si="14"/>
        <v>0</v>
      </c>
      <c r="DG35" s="257">
        <f t="shared" si="15"/>
        <v>0</v>
      </c>
      <c r="DH35" s="250"/>
      <c r="DI35" s="144"/>
      <c r="DJ35" s="117"/>
      <c r="DK35" s="144"/>
      <c r="DL35" s="250"/>
      <c r="DM35" s="144"/>
      <c r="DN35" s="10">
        <f>'[1]410030'!$X$62-'[1]410030'!$X$15</f>
        <v>-2416</v>
      </c>
      <c r="DO35" s="144">
        <f>'[1]410030'!$Y$62-'[1]410030'!$Y$15</f>
        <v>-1226.3100000000002</v>
      </c>
      <c r="DP35" s="11"/>
      <c r="DQ35" s="11"/>
      <c r="DR35" s="10">
        <f>'[2]410030'!$X$62-'[2]410030'!$X$15</f>
        <v>-2416</v>
      </c>
      <c r="DS35" s="144">
        <f>'[2]410030'!$Y$62-'[2]410030'!$Y$15</f>
        <v>-1226.3100000000002</v>
      </c>
      <c r="DT35" s="246"/>
      <c r="DU35" s="257"/>
      <c r="DV35" s="250"/>
      <c r="DW35" s="144"/>
      <c r="DX35" s="250"/>
      <c r="DY35" s="144"/>
      <c r="DZ35" s="250"/>
      <c r="EA35" s="144"/>
      <c r="EC35" s="34"/>
    </row>
    <row r="36" spans="1:133" ht="18.75" x14ac:dyDescent="0.3">
      <c r="A36" s="114">
        <v>23</v>
      </c>
      <c r="B36" s="114" t="str">
        <f>'Скорая медицинская помощь'!B36</f>
        <v>410031</v>
      </c>
      <c r="C36" s="244" t="str">
        <f>'Скорая медицинская помощь'!C36</f>
        <v>ГБУЗ КК "КЛЮЧЕВСКАЯ РАЙОННАЯ БОЛЬНИЦА"</v>
      </c>
      <c r="D36" s="313">
        <f>'[1]410031'!$X$43</f>
        <v>3526</v>
      </c>
      <c r="E36" s="314">
        <f>'[1]410031'!$Y$43</f>
        <v>35435.25</v>
      </c>
      <c r="F36" s="11"/>
      <c r="G36" s="11"/>
      <c r="H36" s="313">
        <f>'[2]410031'!$X$43</f>
        <v>3337</v>
      </c>
      <c r="I36" s="316">
        <f>'[2]410031'!$Y$43</f>
        <v>33758.350000000006</v>
      </c>
      <c r="J36" s="311">
        <f t="shared" si="0"/>
        <v>-189</v>
      </c>
      <c r="K36" s="312">
        <f t="shared" si="1"/>
        <v>-1676.8999999999942</v>
      </c>
      <c r="L36" s="291"/>
      <c r="M36" s="144"/>
      <c r="N36" s="250"/>
      <c r="O36" s="144"/>
      <c r="P36" s="117"/>
      <c r="Q36" s="144"/>
      <c r="R36" s="10">
        <f>'[1]410031'!$X$48</f>
        <v>0</v>
      </c>
      <c r="S36" s="144">
        <f>'[1]410031'!$Y$48</f>
        <v>0</v>
      </c>
      <c r="T36" s="11"/>
      <c r="U36" s="119"/>
      <c r="V36" s="63">
        <f>'[2]410031'!$X$48</f>
        <v>0</v>
      </c>
      <c r="W36" s="119">
        <f>'[2]410031'!$Y$48</f>
        <v>0</v>
      </c>
      <c r="X36" s="63">
        <f t="shared" si="2"/>
        <v>0</v>
      </c>
      <c r="Y36" s="391">
        <f t="shared" si="3"/>
        <v>0</v>
      </c>
      <c r="Z36" s="11"/>
      <c r="AA36" s="11"/>
      <c r="AB36" s="10"/>
      <c r="AC36" s="144"/>
      <c r="AD36" s="11"/>
      <c r="AE36" s="119"/>
      <c r="AF36" s="63">
        <f>'[1]410031'!$X$49</f>
        <v>11132</v>
      </c>
      <c r="AG36" s="391">
        <f>'[1]410031'!$Y$49</f>
        <v>14685.899999999998</v>
      </c>
      <c r="AH36" s="11"/>
      <c r="AI36" s="11"/>
      <c r="AJ36" s="10">
        <f>'[2]410031'!$X$49</f>
        <v>11132</v>
      </c>
      <c r="AK36" s="144">
        <f>'[2]410031'!$Y$49</f>
        <v>14685.899999999998</v>
      </c>
      <c r="AL36" s="246">
        <f t="shared" si="4"/>
        <v>0</v>
      </c>
      <c r="AM36" s="257">
        <f t="shared" si="5"/>
        <v>0</v>
      </c>
      <c r="AN36" s="291"/>
      <c r="AO36" s="292"/>
      <c r="AP36" s="344"/>
      <c r="AQ36" s="144"/>
      <c r="AR36" s="250"/>
      <c r="AS36" s="144"/>
      <c r="AT36" s="63">
        <f>'[1]410031'!$X$50</f>
        <v>491</v>
      </c>
      <c r="AU36" s="391">
        <f>'[1]410031'!$Y$50</f>
        <v>1676.14</v>
      </c>
      <c r="AV36" s="11"/>
      <c r="AW36" s="11"/>
      <c r="AX36" s="10">
        <f>'[2]410031'!$X$50</f>
        <v>491</v>
      </c>
      <c r="AY36" s="144">
        <f>'[2]410031'!$Y$50</f>
        <v>1676.14</v>
      </c>
      <c r="AZ36" s="246">
        <f t="shared" si="6"/>
        <v>0</v>
      </c>
      <c r="BA36" s="257">
        <f t="shared" si="7"/>
        <v>0</v>
      </c>
      <c r="BB36" s="291"/>
      <c r="BC36" s="292"/>
      <c r="BD36" s="344"/>
      <c r="BE36" s="144"/>
      <c r="BF36" s="250"/>
      <c r="BG36" s="144"/>
      <c r="BH36" s="10">
        <f>'[1]410031'!$X$52</f>
        <v>536</v>
      </c>
      <c r="BI36" s="144">
        <f>'[1]410031'!$Y$52</f>
        <v>6299.54</v>
      </c>
      <c r="BJ36" s="11"/>
      <c r="BK36" s="11"/>
      <c r="BL36" s="10">
        <f>'[2]410031'!$X$52</f>
        <v>536</v>
      </c>
      <c r="BM36" s="144">
        <f>'[2]410031'!$Y$52</f>
        <v>6299.54</v>
      </c>
      <c r="BN36" s="246">
        <f t="shared" si="8"/>
        <v>0</v>
      </c>
      <c r="BO36" s="257">
        <f t="shared" si="9"/>
        <v>0</v>
      </c>
      <c r="BP36" s="295"/>
      <c r="BQ36" s="296"/>
      <c r="BR36" s="117"/>
      <c r="BS36" s="144"/>
      <c r="BT36" s="117"/>
      <c r="BU36" s="144"/>
      <c r="BV36" s="10">
        <f>'[1]410031'!$X$56</f>
        <v>340</v>
      </c>
      <c r="BW36" s="144">
        <f>'[1]410031'!$Y$56</f>
        <v>1437.3799999999999</v>
      </c>
      <c r="BX36" s="11"/>
      <c r="BY36" s="11"/>
      <c r="BZ36" s="10">
        <f>'[2]410031'!$X$56</f>
        <v>340</v>
      </c>
      <c r="CA36" s="144">
        <f>'[2]410031'!$Y$56</f>
        <v>1437.3799999999999</v>
      </c>
      <c r="CB36" s="246">
        <f t="shared" si="10"/>
        <v>0</v>
      </c>
      <c r="CC36" s="257">
        <f t="shared" si="11"/>
        <v>0</v>
      </c>
      <c r="CD36" s="332"/>
      <c r="CE36" s="296"/>
      <c r="CF36" s="117"/>
      <c r="CG36" s="144"/>
      <c r="CH36" s="117"/>
      <c r="CI36" s="144"/>
      <c r="CJ36" s="250"/>
      <c r="CK36" s="144"/>
      <c r="CL36" s="276">
        <f>'[1]410031'!$X$74</f>
        <v>89</v>
      </c>
      <c r="CM36" s="276">
        <f>'[1]410031'!$Y$74</f>
        <v>370.18</v>
      </c>
      <c r="CN36" s="276"/>
      <c r="CO36" s="276"/>
      <c r="CP36" s="276">
        <f>'[2]410031'!$X$74</f>
        <v>89</v>
      </c>
      <c r="CQ36" s="276">
        <f>'[2]410031'!$Y$74</f>
        <v>370.18</v>
      </c>
      <c r="CR36" s="246">
        <f t="shared" si="12"/>
        <v>0</v>
      </c>
      <c r="CS36" s="257">
        <f t="shared" si="13"/>
        <v>0</v>
      </c>
      <c r="CT36" s="276"/>
      <c r="CU36" s="276"/>
      <c r="CV36" s="276"/>
      <c r="CW36" s="276"/>
      <c r="CX36" s="276"/>
      <c r="CY36" s="276"/>
      <c r="CZ36" s="10">
        <f>'[1]410031'!$X$57</f>
        <v>5442</v>
      </c>
      <c r="DA36" s="144">
        <f>'[1]410031'!$Y$57</f>
        <v>51306.090000000004</v>
      </c>
      <c r="DB36" s="11"/>
      <c r="DC36" s="11"/>
      <c r="DD36" s="10">
        <f>'[2]410031'!$X$57</f>
        <v>5442</v>
      </c>
      <c r="DE36" s="144">
        <f>'[2]410031'!$Y$57</f>
        <v>51306.090000000004</v>
      </c>
      <c r="DF36" s="246">
        <f t="shared" si="14"/>
        <v>0</v>
      </c>
      <c r="DG36" s="257">
        <f t="shared" si="15"/>
        <v>0</v>
      </c>
      <c r="DH36" s="250"/>
      <c r="DI36" s="144"/>
      <c r="DJ36" s="117"/>
      <c r="DK36" s="144"/>
      <c r="DL36" s="250"/>
      <c r="DM36" s="144"/>
      <c r="DN36" s="10">
        <f>'[1]410031'!$X$62-'[1]410031'!$X$15</f>
        <v>-9522</v>
      </c>
      <c r="DO36" s="144">
        <f>'[1]410031'!$Y$62-'[1]410031'!$Y$15</f>
        <v>-10072.91</v>
      </c>
      <c r="DP36" s="11"/>
      <c r="DQ36" s="11"/>
      <c r="DR36" s="10">
        <f>'[2]410031'!$X$62-'[2]410031'!$X$15</f>
        <v>-9522</v>
      </c>
      <c r="DS36" s="144">
        <f>'[2]410031'!$Y$62-'[2]410031'!$Y$15</f>
        <v>-10072.91</v>
      </c>
      <c r="DT36" s="246"/>
      <c r="DU36" s="257"/>
      <c r="DV36" s="250"/>
      <c r="DW36" s="144"/>
      <c r="DX36" s="250"/>
      <c r="DY36" s="144"/>
      <c r="DZ36" s="250"/>
      <c r="EA36" s="144"/>
      <c r="EC36" s="34"/>
    </row>
    <row r="37" spans="1:133" ht="21" customHeight="1" x14ac:dyDescent="0.3">
      <c r="A37" s="114">
        <v>24</v>
      </c>
      <c r="B37" s="114" t="str">
        <f>'Скорая медицинская помощь'!B37</f>
        <v>410032</v>
      </c>
      <c r="C37" s="244" t="str">
        <f>'Скорая медицинская помощь'!C37</f>
        <v>ГБУЗ КК СРБ</v>
      </c>
      <c r="D37" s="313">
        <f>'[1]410032'!$X$43</f>
        <v>1351</v>
      </c>
      <c r="E37" s="314">
        <f>'[1]410032'!$Y$43</f>
        <v>13425.13</v>
      </c>
      <c r="F37" s="11"/>
      <c r="G37" s="11"/>
      <c r="H37" s="313">
        <f>'[2]410032'!$X$43</f>
        <v>1267</v>
      </c>
      <c r="I37" s="316">
        <f>'[2]410032'!$Y$43</f>
        <v>12666.41</v>
      </c>
      <c r="J37" s="311">
        <f t="shared" si="0"/>
        <v>-84</v>
      </c>
      <c r="K37" s="312">
        <f t="shared" si="1"/>
        <v>-758.71999999999935</v>
      </c>
      <c r="L37" s="291"/>
      <c r="M37" s="144"/>
      <c r="N37" s="250"/>
      <c r="O37" s="144"/>
      <c r="P37" s="117"/>
      <c r="Q37" s="144"/>
      <c r="R37" s="10">
        <f>'[1]410032'!$X$48</f>
        <v>0</v>
      </c>
      <c r="S37" s="144">
        <f>'[1]410032'!$Y$48</f>
        <v>0</v>
      </c>
      <c r="T37" s="11"/>
      <c r="U37" s="119"/>
      <c r="V37" s="63">
        <f>'[2]410032'!$X$48</f>
        <v>0</v>
      </c>
      <c r="W37" s="119">
        <f>'[2]410032'!$Y$48</f>
        <v>0</v>
      </c>
      <c r="X37" s="63">
        <f t="shared" si="2"/>
        <v>0</v>
      </c>
      <c r="Y37" s="391">
        <f t="shared" si="3"/>
        <v>0</v>
      </c>
      <c r="Z37" s="11"/>
      <c r="AA37" s="11"/>
      <c r="AB37" s="10"/>
      <c r="AC37" s="144"/>
      <c r="AD37" s="11"/>
      <c r="AE37" s="119"/>
      <c r="AF37" s="63">
        <f>'[1]410032'!$X$49</f>
        <v>2462</v>
      </c>
      <c r="AG37" s="391">
        <f>'[1]410032'!$Y$49</f>
        <v>59942.719999999994</v>
      </c>
      <c r="AH37" s="11"/>
      <c r="AI37" s="11"/>
      <c r="AJ37" s="10">
        <f>'[2]410032'!$X$49</f>
        <v>2462</v>
      </c>
      <c r="AK37" s="144">
        <f>'[2]410032'!$Y$49</f>
        <v>59942.719999999994</v>
      </c>
      <c r="AL37" s="246">
        <f t="shared" si="4"/>
        <v>0</v>
      </c>
      <c r="AM37" s="257">
        <f t="shared" si="5"/>
        <v>0</v>
      </c>
      <c r="AN37" s="291"/>
      <c r="AO37" s="292"/>
      <c r="AP37" s="344"/>
      <c r="AQ37" s="144"/>
      <c r="AR37" s="250"/>
      <c r="AS37" s="144"/>
      <c r="AT37" s="63">
        <f>'[1]410032'!$X$50</f>
        <v>230</v>
      </c>
      <c r="AU37" s="391">
        <f>'[1]410032'!$Y$50</f>
        <v>785.16</v>
      </c>
      <c r="AV37" s="11"/>
      <c r="AW37" s="11"/>
      <c r="AX37" s="10">
        <f>'[2]410032'!$X$50</f>
        <v>230</v>
      </c>
      <c r="AY37" s="144">
        <f>'[2]410032'!$Y$50</f>
        <v>785.16</v>
      </c>
      <c r="AZ37" s="246">
        <f t="shared" si="6"/>
        <v>0</v>
      </c>
      <c r="BA37" s="257">
        <f t="shared" si="7"/>
        <v>0</v>
      </c>
      <c r="BB37" s="291"/>
      <c r="BC37" s="292"/>
      <c r="BD37" s="344"/>
      <c r="BE37" s="144"/>
      <c r="BF37" s="250"/>
      <c r="BG37" s="144"/>
      <c r="BH37" s="10">
        <f>'[1]410032'!$X$52</f>
        <v>188</v>
      </c>
      <c r="BI37" s="144">
        <f>'[1]410032'!$Y$52</f>
        <v>2013.04</v>
      </c>
      <c r="BJ37" s="11"/>
      <c r="BK37" s="11"/>
      <c r="BL37" s="10">
        <f>'[2]410032'!$X$52</f>
        <v>188</v>
      </c>
      <c r="BM37" s="144">
        <f>'[2]410032'!$Y$52</f>
        <v>2013.04</v>
      </c>
      <c r="BN37" s="246">
        <f t="shared" si="8"/>
        <v>0</v>
      </c>
      <c r="BO37" s="257">
        <f t="shared" si="9"/>
        <v>0</v>
      </c>
      <c r="BP37" s="295"/>
      <c r="BQ37" s="296"/>
      <c r="BR37" s="117"/>
      <c r="BS37" s="144"/>
      <c r="BT37" s="117"/>
      <c r="BU37" s="144"/>
      <c r="BV37" s="10">
        <f>'[1]410032'!$X$56</f>
        <v>365</v>
      </c>
      <c r="BW37" s="144">
        <f>'[1]410032'!$Y$56</f>
        <v>1565.45</v>
      </c>
      <c r="BX37" s="11"/>
      <c r="BY37" s="11"/>
      <c r="BZ37" s="10">
        <f>'[2]410032'!$X$56</f>
        <v>365</v>
      </c>
      <c r="CA37" s="144">
        <f>'[2]410032'!$Y$56</f>
        <v>1565.45</v>
      </c>
      <c r="CB37" s="246">
        <f t="shared" si="10"/>
        <v>0</v>
      </c>
      <c r="CC37" s="257">
        <f t="shared" si="11"/>
        <v>0</v>
      </c>
      <c r="CD37" s="295"/>
      <c r="CE37" s="296"/>
      <c r="CF37" s="117"/>
      <c r="CG37" s="144"/>
      <c r="CH37" s="117"/>
      <c r="CI37" s="144"/>
      <c r="CJ37" s="250"/>
      <c r="CK37" s="144"/>
      <c r="CL37" s="276">
        <f>'[1]410032'!$X$74</f>
        <v>37</v>
      </c>
      <c r="CM37" s="276">
        <f>'[1]410032'!$Y$74</f>
        <v>149.07</v>
      </c>
      <c r="CN37" s="276"/>
      <c r="CO37" s="276"/>
      <c r="CP37" s="276">
        <f>'[2]410032'!$X$74</f>
        <v>37</v>
      </c>
      <c r="CQ37" s="276">
        <f>'[2]410032'!$Y$74</f>
        <v>149.07</v>
      </c>
      <c r="CR37" s="246">
        <f t="shared" si="12"/>
        <v>0</v>
      </c>
      <c r="CS37" s="257">
        <f t="shared" si="13"/>
        <v>0</v>
      </c>
      <c r="CT37" s="276"/>
      <c r="CU37" s="276"/>
      <c r="CV37" s="276"/>
      <c r="CW37" s="276"/>
      <c r="CX37" s="276"/>
      <c r="CY37" s="276"/>
      <c r="CZ37" s="10">
        <f>'[1]410032'!$X$57</f>
        <v>1419</v>
      </c>
      <c r="DA37" s="144">
        <f>'[1]410032'!$Y$57</f>
        <v>134751.97</v>
      </c>
      <c r="DB37" s="11"/>
      <c r="DC37" s="11"/>
      <c r="DD37" s="10">
        <f>'[2]410032'!$X$57</f>
        <v>1419</v>
      </c>
      <c r="DE37" s="144">
        <f>'[2]410032'!$Y$57</f>
        <v>134751.97</v>
      </c>
      <c r="DF37" s="246">
        <f t="shared" si="14"/>
        <v>0</v>
      </c>
      <c r="DG37" s="257">
        <f t="shared" si="15"/>
        <v>0</v>
      </c>
      <c r="DH37" s="250"/>
      <c r="DI37" s="144"/>
      <c r="DJ37" s="117"/>
      <c r="DK37" s="144"/>
      <c r="DL37" s="250"/>
      <c r="DM37" s="144"/>
      <c r="DN37" s="10">
        <f>'[1]410032'!$X$62-'[1]410032'!$X$15</f>
        <v>-4257</v>
      </c>
      <c r="DO37" s="144">
        <f>'[1]410032'!$Y$62-'[1]410032'!$Y$15</f>
        <v>-2217.9700000000003</v>
      </c>
      <c r="DP37" s="11"/>
      <c r="DQ37" s="11"/>
      <c r="DR37" s="10">
        <f>'[2]410032'!$X$62-'[2]410032'!$X$15</f>
        <v>-4257</v>
      </c>
      <c r="DS37" s="144">
        <f>'[2]410032'!$Y$62-'[2]410032'!$Y$15</f>
        <v>-2217.9700000000003</v>
      </c>
      <c r="DT37" s="246"/>
      <c r="DU37" s="257"/>
      <c r="DV37" s="250"/>
      <c r="DW37" s="144"/>
      <c r="DX37" s="250"/>
      <c r="DY37" s="144"/>
      <c r="DZ37" s="250"/>
      <c r="EA37" s="144"/>
      <c r="EC37" s="34"/>
    </row>
    <row r="38" spans="1:133" ht="18.75" x14ac:dyDescent="0.3">
      <c r="A38" s="114">
        <v>25</v>
      </c>
      <c r="B38" s="114" t="str">
        <f>'Скорая медицинская помощь'!B38</f>
        <v>410033</v>
      </c>
      <c r="C38" s="244" t="str">
        <f>'Скорая медицинская помощь'!C38</f>
        <v>ГБУЗ КК БЫСТРИНСКАЯ РБ</v>
      </c>
      <c r="D38" s="313">
        <f>'[1]410033'!$X$43</f>
        <v>1712</v>
      </c>
      <c r="E38" s="314">
        <f>'[1]410033'!$Y$43</f>
        <v>17045.580000000002</v>
      </c>
      <c r="F38" s="11"/>
      <c r="G38" s="11"/>
      <c r="H38" s="313">
        <f>'[2]410033'!$X$43</f>
        <v>1614</v>
      </c>
      <c r="I38" s="316">
        <f>'[2]410033'!$Y$43</f>
        <v>16188.68</v>
      </c>
      <c r="J38" s="311">
        <f t="shared" si="0"/>
        <v>-98</v>
      </c>
      <c r="K38" s="312">
        <f t="shared" si="1"/>
        <v>-856.90000000000146</v>
      </c>
      <c r="L38" s="291"/>
      <c r="M38" s="144"/>
      <c r="N38" s="250"/>
      <c r="O38" s="144"/>
      <c r="P38" s="117"/>
      <c r="Q38" s="144"/>
      <c r="R38" s="10">
        <f>'[1]410033'!$X$48</f>
        <v>0</v>
      </c>
      <c r="S38" s="144">
        <f>'[1]410033'!$Y$48</f>
        <v>0</v>
      </c>
      <c r="T38" s="11"/>
      <c r="U38" s="119"/>
      <c r="V38" s="63">
        <f>'[2]410033'!$X$48</f>
        <v>0</v>
      </c>
      <c r="W38" s="119">
        <f>'[2]410033'!$Y$48</f>
        <v>0</v>
      </c>
      <c r="X38" s="63">
        <f t="shared" si="2"/>
        <v>0</v>
      </c>
      <c r="Y38" s="391">
        <f t="shared" si="3"/>
        <v>0</v>
      </c>
      <c r="Z38" s="11"/>
      <c r="AA38" s="11"/>
      <c r="AB38" s="10"/>
      <c r="AC38" s="144"/>
      <c r="AD38" s="11"/>
      <c r="AE38" s="119"/>
      <c r="AF38" s="63">
        <f>'[1]410033'!$X$49</f>
        <v>4242</v>
      </c>
      <c r="AG38" s="391">
        <f>'[1]410033'!$Y$49</f>
        <v>24311.46</v>
      </c>
      <c r="AH38" s="11"/>
      <c r="AI38" s="11"/>
      <c r="AJ38" s="10">
        <f>'[2]410033'!$X$49</f>
        <v>4242</v>
      </c>
      <c r="AK38" s="144">
        <f>'[2]410033'!$Y$49</f>
        <v>24311.46</v>
      </c>
      <c r="AL38" s="246">
        <f t="shared" si="4"/>
        <v>0</v>
      </c>
      <c r="AM38" s="257">
        <f t="shared" si="5"/>
        <v>0</v>
      </c>
      <c r="AN38" s="291"/>
      <c r="AO38" s="292"/>
      <c r="AP38" s="344"/>
      <c r="AQ38" s="144"/>
      <c r="AR38" s="250"/>
      <c r="AS38" s="144"/>
      <c r="AT38" s="63">
        <f>'[1]410033'!$X$50</f>
        <v>152</v>
      </c>
      <c r="AU38" s="391">
        <f>'[1]410033'!$Y$50</f>
        <v>518.89</v>
      </c>
      <c r="AV38" s="11"/>
      <c r="AW38" s="11"/>
      <c r="AX38" s="10">
        <f>'[2]410033'!$X$50</f>
        <v>152</v>
      </c>
      <c r="AY38" s="144">
        <f>'[2]410033'!$Y$50</f>
        <v>518.89</v>
      </c>
      <c r="AZ38" s="246">
        <f t="shared" si="6"/>
        <v>0</v>
      </c>
      <c r="BA38" s="257">
        <f t="shared" si="7"/>
        <v>0</v>
      </c>
      <c r="BB38" s="291"/>
      <c r="BC38" s="292"/>
      <c r="BD38" s="344"/>
      <c r="BE38" s="144"/>
      <c r="BF38" s="250"/>
      <c r="BG38" s="144"/>
      <c r="BH38" s="10">
        <f>'[1]410033'!$X$52</f>
        <v>140</v>
      </c>
      <c r="BI38" s="144">
        <f>'[1]410033'!$Y$52</f>
        <v>1645.4</v>
      </c>
      <c r="BJ38" s="11"/>
      <c r="BK38" s="11"/>
      <c r="BL38" s="10">
        <f>'[2]410033'!$X$52</f>
        <v>140</v>
      </c>
      <c r="BM38" s="144">
        <f>'[2]410033'!$Y$52</f>
        <v>1645.4</v>
      </c>
      <c r="BN38" s="246">
        <f t="shared" si="8"/>
        <v>0</v>
      </c>
      <c r="BO38" s="257">
        <f t="shared" si="9"/>
        <v>0</v>
      </c>
      <c r="BP38" s="295"/>
      <c r="BQ38" s="296"/>
      <c r="BR38" s="117"/>
      <c r="BS38" s="144"/>
      <c r="BT38" s="117"/>
      <c r="BU38" s="144"/>
      <c r="BV38" s="10">
        <f>'[1]410033'!$X$56</f>
        <v>12</v>
      </c>
      <c r="BW38" s="144">
        <f>'[1]410033'!$Y$56</f>
        <v>51.47</v>
      </c>
      <c r="BX38" s="11"/>
      <c r="BY38" s="11"/>
      <c r="BZ38" s="10">
        <f>'[2]410033'!$X$56</f>
        <v>12</v>
      </c>
      <c r="CA38" s="144">
        <f>'[2]410033'!$Y$56</f>
        <v>51.47</v>
      </c>
      <c r="CB38" s="246">
        <f t="shared" si="10"/>
        <v>0</v>
      </c>
      <c r="CC38" s="257">
        <f t="shared" si="11"/>
        <v>0</v>
      </c>
      <c r="CD38" s="295"/>
      <c r="CE38" s="296"/>
      <c r="CF38" s="117"/>
      <c r="CG38" s="144"/>
      <c r="CH38" s="117"/>
      <c r="CI38" s="144"/>
      <c r="CJ38" s="250"/>
      <c r="CK38" s="144"/>
      <c r="CL38" s="276">
        <f>'[1]410033'!$X$74</f>
        <v>16</v>
      </c>
      <c r="CM38" s="276">
        <f>'[1]410033'!$Y$74</f>
        <v>75.550000000000011</v>
      </c>
      <c r="CN38" s="276"/>
      <c r="CO38" s="276"/>
      <c r="CP38" s="276">
        <f>'[2]410033'!$X$74</f>
        <v>16</v>
      </c>
      <c r="CQ38" s="276">
        <f>'[2]410033'!$Y$74</f>
        <v>75.550000000000011</v>
      </c>
      <c r="CR38" s="246">
        <f t="shared" si="12"/>
        <v>0</v>
      </c>
      <c r="CS38" s="257">
        <f t="shared" si="13"/>
        <v>0</v>
      </c>
      <c r="CT38" s="276"/>
      <c r="CU38" s="276"/>
      <c r="CV38" s="276"/>
      <c r="CW38" s="276"/>
      <c r="CX38" s="276"/>
      <c r="CY38" s="276"/>
      <c r="CZ38" s="10">
        <f>'[1]410033'!$X$57</f>
        <v>2501</v>
      </c>
      <c r="DA38" s="144">
        <f>'[1]410033'!$Y$57</f>
        <v>47452.070000000007</v>
      </c>
      <c r="DB38" s="11"/>
      <c r="DC38" s="11"/>
      <c r="DD38" s="10">
        <f>'[2]410033'!$X$57</f>
        <v>2501</v>
      </c>
      <c r="DE38" s="144">
        <f>'[2]410033'!$Y$57</f>
        <v>47452.070000000007</v>
      </c>
      <c r="DF38" s="246">
        <f t="shared" si="14"/>
        <v>0</v>
      </c>
      <c r="DG38" s="257">
        <f t="shared" si="15"/>
        <v>0</v>
      </c>
      <c r="DH38" s="250"/>
      <c r="DI38" s="144"/>
      <c r="DJ38" s="117"/>
      <c r="DK38" s="144"/>
      <c r="DL38" s="250"/>
      <c r="DM38" s="144"/>
      <c r="DN38" s="10">
        <f>'[1]410033'!$X$62-'[1]410033'!$X$15</f>
        <v>-284</v>
      </c>
      <c r="DO38" s="144">
        <f>'[1]410033'!$Y$62-'[1]410033'!$Y$15</f>
        <v>-225.03</v>
      </c>
      <c r="DP38" s="11"/>
      <c r="DQ38" s="11"/>
      <c r="DR38" s="10">
        <f>'[2]410033'!$X$62-'[2]410033'!$X$15</f>
        <v>-284</v>
      </c>
      <c r="DS38" s="144">
        <f>'[2]410033'!$Y$62-'[2]410033'!$Y$15</f>
        <v>-225.03</v>
      </c>
      <c r="DT38" s="246"/>
      <c r="DU38" s="257"/>
      <c r="DV38" s="250"/>
      <c r="DW38" s="144"/>
      <c r="DX38" s="250"/>
      <c r="DY38" s="144"/>
      <c r="DZ38" s="250"/>
      <c r="EA38" s="144"/>
      <c r="EC38" s="34"/>
    </row>
    <row r="39" spans="1:133" ht="18.75" x14ac:dyDescent="0.3">
      <c r="A39" s="114">
        <v>26</v>
      </c>
      <c r="B39" s="114" t="str">
        <f>'Скорая медицинская помощь'!B39</f>
        <v>410035</v>
      </c>
      <c r="C39" s="244" t="str">
        <f>'Скорая медицинская помощь'!C39</f>
        <v>ГБУЗ КК ВГБ</v>
      </c>
      <c r="D39" s="313">
        <f>'[1]410035'!$X$43</f>
        <v>16624</v>
      </c>
      <c r="E39" s="314">
        <f>'[1]410035'!$Y$43</f>
        <v>136861.93</v>
      </c>
      <c r="F39" s="11"/>
      <c r="G39" s="11"/>
      <c r="H39" s="313">
        <f>'[2]410035'!$X$43</f>
        <v>15726</v>
      </c>
      <c r="I39" s="316">
        <f>'[2]410035'!$Y$43</f>
        <v>128896.18</v>
      </c>
      <c r="J39" s="311">
        <f t="shared" si="0"/>
        <v>-898</v>
      </c>
      <c r="K39" s="312">
        <f t="shared" si="1"/>
        <v>-7965.75</v>
      </c>
      <c r="L39" s="291"/>
      <c r="M39" s="144"/>
      <c r="N39" s="250"/>
      <c r="O39" s="144"/>
      <c r="P39" s="291"/>
      <c r="Q39" s="144"/>
      <c r="R39" s="10">
        <f>'[1]410035'!$X$48</f>
        <v>0</v>
      </c>
      <c r="S39" s="144">
        <f>'[1]410035'!$Y$48</f>
        <v>0</v>
      </c>
      <c r="T39" s="11"/>
      <c r="U39" s="119"/>
      <c r="V39" s="63">
        <f>'[2]410035'!$X$48</f>
        <v>0</v>
      </c>
      <c r="W39" s="119">
        <f>'[2]410035'!$Y$48</f>
        <v>0</v>
      </c>
      <c r="X39" s="63">
        <f t="shared" si="2"/>
        <v>0</v>
      </c>
      <c r="Y39" s="391">
        <f t="shared" si="3"/>
        <v>0</v>
      </c>
      <c r="Z39" s="11"/>
      <c r="AA39" s="11"/>
      <c r="AB39" s="10"/>
      <c r="AC39" s="144"/>
      <c r="AD39" s="11"/>
      <c r="AE39" s="119"/>
      <c r="AF39" s="63">
        <f>'[1]410035'!$X$49</f>
        <v>42898</v>
      </c>
      <c r="AG39" s="391">
        <f>'[1]410035'!$Y$49</f>
        <v>53746.600000000006</v>
      </c>
      <c r="AH39" s="11"/>
      <c r="AI39" s="11"/>
      <c r="AJ39" s="10">
        <f>'[2]410035'!$X$49</f>
        <v>42898</v>
      </c>
      <c r="AK39" s="144">
        <f>'[2]410035'!$Y$49</f>
        <v>53746.600000000006</v>
      </c>
      <c r="AL39" s="246">
        <f t="shared" si="4"/>
        <v>0</v>
      </c>
      <c r="AM39" s="257">
        <f t="shared" si="5"/>
        <v>0</v>
      </c>
      <c r="AN39" s="291"/>
      <c r="AO39" s="292"/>
      <c r="AP39" s="344"/>
      <c r="AQ39" s="144"/>
      <c r="AR39" s="250"/>
      <c r="AS39" s="144"/>
      <c r="AT39" s="63">
        <f>'[1]410035'!$X$50</f>
        <v>1870</v>
      </c>
      <c r="AU39" s="391">
        <f>'[1]410035'!$Y$50</f>
        <v>6653.96</v>
      </c>
      <c r="AV39" s="11"/>
      <c r="AW39" s="11"/>
      <c r="AX39" s="10">
        <f>'[2]410035'!$X$50</f>
        <v>1870</v>
      </c>
      <c r="AY39" s="144">
        <f>'[2]410035'!$Y$50</f>
        <v>6653.96</v>
      </c>
      <c r="AZ39" s="246">
        <f t="shared" si="6"/>
        <v>0</v>
      </c>
      <c r="BA39" s="257">
        <f t="shared" si="7"/>
        <v>0</v>
      </c>
      <c r="BB39" s="291"/>
      <c r="BC39" s="292"/>
      <c r="BD39" s="344"/>
      <c r="BE39" s="144"/>
      <c r="BF39" s="250"/>
      <c r="BG39" s="144"/>
      <c r="BH39" s="10">
        <f>'[1]410035'!$X$52</f>
        <v>1777</v>
      </c>
      <c r="BI39" s="144">
        <f>'[1]410035'!$Y$52</f>
        <v>19152.84</v>
      </c>
      <c r="BJ39" s="11"/>
      <c r="BK39" s="11"/>
      <c r="BL39" s="10">
        <f>'[2]410035'!$X$52</f>
        <v>1777</v>
      </c>
      <c r="BM39" s="144">
        <f>'[2]410035'!$Y$52</f>
        <v>19152.84</v>
      </c>
      <c r="BN39" s="246">
        <f t="shared" si="8"/>
        <v>0</v>
      </c>
      <c r="BO39" s="257">
        <f t="shared" si="9"/>
        <v>0</v>
      </c>
      <c r="BP39" s="295"/>
      <c r="BQ39" s="296"/>
      <c r="BR39" s="117"/>
      <c r="BS39" s="144"/>
      <c r="BT39" s="117"/>
      <c r="BU39" s="144"/>
      <c r="BV39" s="10">
        <f>'[1]410035'!$X$56</f>
        <v>2281</v>
      </c>
      <c r="BW39" s="144">
        <f>'[1]410035'!$Y$56</f>
        <v>9406.5999999999985</v>
      </c>
      <c r="BX39" s="11"/>
      <c r="BY39" s="11"/>
      <c r="BZ39" s="10">
        <f>'[2]410035'!$X$56</f>
        <v>2281</v>
      </c>
      <c r="CA39" s="144">
        <f>'[2]410035'!$Y$56</f>
        <v>9406.5999999999985</v>
      </c>
      <c r="CB39" s="246">
        <f t="shared" si="10"/>
        <v>0</v>
      </c>
      <c r="CC39" s="257">
        <f t="shared" si="11"/>
        <v>0</v>
      </c>
      <c r="CD39" s="295"/>
      <c r="CE39" s="296"/>
      <c r="CF39" s="117"/>
      <c r="CG39" s="144"/>
      <c r="CH39" s="117"/>
      <c r="CI39" s="144"/>
      <c r="CJ39" s="250"/>
      <c r="CK39" s="144"/>
      <c r="CL39" s="276">
        <f>'[1]410035'!$X$74</f>
        <v>283</v>
      </c>
      <c r="CM39" s="276">
        <f>'[1]410035'!$Y$74</f>
        <v>1176.33</v>
      </c>
      <c r="CN39" s="276"/>
      <c r="CO39" s="276"/>
      <c r="CP39" s="276">
        <f>'[2]410035'!$X$74</f>
        <v>283</v>
      </c>
      <c r="CQ39" s="276">
        <f>'[2]410035'!$Y$74</f>
        <v>1176.33</v>
      </c>
      <c r="CR39" s="246">
        <f t="shared" si="12"/>
        <v>0</v>
      </c>
      <c r="CS39" s="257">
        <f t="shared" si="13"/>
        <v>0</v>
      </c>
      <c r="CT39" s="276"/>
      <c r="CU39" s="276"/>
      <c r="CV39" s="276"/>
      <c r="CW39" s="276"/>
      <c r="CX39" s="276"/>
      <c r="CY39" s="276"/>
      <c r="CZ39" s="10">
        <f>'[1]410035'!$X$57</f>
        <v>25685</v>
      </c>
      <c r="DA39" s="144">
        <f>'[1]410035'!$Y$57</f>
        <v>254726.73999999996</v>
      </c>
      <c r="DB39" s="11"/>
      <c r="DC39" s="11"/>
      <c r="DD39" s="10">
        <f>'[2]410035'!$X$57</f>
        <v>25685</v>
      </c>
      <c r="DE39" s="144">
        <f>'[2]410035'!$Y$57</f>
        <v>254726.73999999996</v>
      </c>
      <c r="DF39" s="246">
        <f t="shared" si="14"/>
        <v>0</v>
      </c>
      <c r="DG39" s="257">
        <f t="shared" si="15"/>
        <v>0</v>
      </c>
      <c r="DH39" s="250"/>
      <c r="DI39" s="144"/>
      <c r="DJ39" s="117"/>
      <c r="DK39" s="144"/>
      <c r="DL39" s="250"/>
      <c r="DM39" s="144"/>
      <c r="DN39" s="10">
        <f>'[1]410035'!$X$62-'[1]410035'!$X$15</f>
        <v>-28269</v>
      </c>
      <c r="DO39" s="144">
        <f>'[1]410035'!$Y$62-'[1]410035'!$Y$15</f>
        <v>-25397.01</v>
      </c>
      <c r="DP39" s="11"/>
      <c r="DQ39" s="11"/>
      <c r="DR39" s="10">
        <f>'[2]410035'!$X$62-'[2]410035'!$X$15</f>
        <v>-28269</v>
      </c>
      <c r="DS39" s="144">
        <f>'[2]410035'!$Y$62-'[2]410035'!$Y$15</f>
        <v>-25397.01</v>
      </c>
      <c r="DT39" s="246"/>
      <c r="DU39" s="257"/>
      <c r="DV39" s="250"/>
      <c r="DW39" s="144"/>
      <c r="DX39" s="250"/>
      <c r="DY39" s="144"/>
      <c r="DZ39" s="250"/>
      <c r="EA39" s="144"/>
      <c r="EC39" s="34"/>
    </row>
    <row r="40" spans="1:133" ht="18.75" x14ac:dyDescent="0.3">
      <c r="A40" s="114">
        <v>27</v>
      </c>
      <c r="B40" s="114" t="str">
        <f>'Скорая медицинская помощь'!B40</f>
        <v>410036</v>
      </c>
      <c r="C40" s="244" t="str">
        <f>'Скорая медицинская помощь'!C40</f>
        <v>ГБУЗ КК НРБ</v>
      </c>
      <c r="D40" s="313">
        <f>'[1]410036'!$X$43</f>
        <v>116</v>
      </c>
      <c r="E40" s="314">
        <f>'[1]410036'!$Y$43</f>
        <v>1184.68</v>
      </c>
      <c r="F40" s="11"/>
      <c r="G40" s="11"/>
      <c r="H40" s="313">
        <f>'[2]410036'!$X$43</f>
        <v>116</v>
      </c>
      <c r="I40" s="316">
        <f>'[2]410036'!$Y$43</f>
        <v>1188.3599999999999</v>
      </c>
      <c r="J40" s="311">
        <f t="shared" si="0"/>
        <v>0</v>
      </c>
      <c r="K40" s="312">
        <f t="shared" si="1"/>
        <v>3.6799999999998363</v>
      </c>
      <c r="L40" s="291"/>
      <c r="M40" s="144"/>
      <c r="N40" s="250"/>
      <c r="O40" s="144"/>
      <c r="P40" s="117"/>
      <c r="Q40" s="144"/>
      <c r="R40" s="10">
        <f>'[1]410036'!$X$48</f>
        <v>0</v>
      </c>
      <c r="S40" s="144">
        <f>'[1]410036'!$Y$48</f>
        <v>0</v>
      </c>
      <c r="T40" s="11"/>
      <c r="U40" s="119"/>
      <c r="V40" s="63">
        <f>'[2]410036'!$X$48</f>
        <v>0</v>
      </c>
      <c r="W40" s="119">
        <f>'[2]410036'!$Y$48</f>
        <v>0</v>
      </c>
      <c r="X40" s="63">
        <f t="shared" si="2"/>
        <v>0</v>
      </c>
      <c r="Y40" s="391">
        <f t="shared" si="3"/>
        <v>0</v>
      </c>
      <c r="Z40" s="11"/>
      <c r="AA40" s="11"/>
      <c r="AB40" s="10"/>
      <c r="AC40" s="144"/>
      <c r="AD40" s="11"/>
      <c r="AE40" s="119"/>
      <c r="AF40" s="63">
        <f>'[1]410036'!$X$49</f>
        <v>1308</v>
      </c>
      <c r="AG40" s="391">
        <f>'[1]410036'!$Y$49</f>
        <v>24196.250000000004</v>
      </c>
      <c r="AH40" s="11"/>
      <c r="AI40" s="11"/>
      <c r="AJ40" s="10">
        <f>'[2]410036'!$X$49</f>
        <v>1308</v>
      </c>
      <c r="AK40" s="144">
        <f>'[2]410036'!$Y$49</f>
        <v>24196.250000000004</v>
      </c>
      <c r="AL40" s="246">
        <f t="shared" si="4"/>
        <v>0</v>
      </c>
      <c r="AM40" s="257">
        <f t="shared" si="5"/>
        <v>0</v>
      </c>
      <c r="AN40" s="291"/>
      <c r="AO40" s="292"/>
      <c r="AP40" s="344"/>
      <c r="AQ40" s="144"/>
      <c r="AR40" s="250"/>
      <c r="AS40" s="144"/>
      <c r="AT40" s="63">
        <f>'[1]410036'!$X$50</f>
        <v>43</v>
      </c>
      <c r="AU40" s="391">
        <f>'[1]410036'!$Y$50</f>
        <v>146.79</v>
      </c>
      <c r="AV40" s="11"/>
      <c r="AW40" s="11"/>
      <c r="AX40" s="10">
        <f>'[2]410036'!$X$50</f>
        <v>43</v>
      </c>
      <c r="AY40" s="144">
        <f>'[2]410036'!$Y$50</f>
        <v>146.79</v>
      </c>
      <c r="AZ40" s="246">
        <f t="shared" si="6"/>
        <v>0</v>
      </c>
      <c r="BA40" s="257">
        <f t="shared" si="7"/>
        <v>0</v>
      </c>
      <c r="BB40" s="291"/>
      <c r="BC40" s="292"/>
      <c r="BD40" s="344"/>
      <c r="BE40" s="144"/>
      <c r="BF40" s="250"/>
      <c r="BG40" s="144"/>
      <c r="BH40" s="10">
        <f>'[1]410036'!$X$52</f>
        <v>44</v>
      </c>
      <c r="BI40" s="144">
        <f>'[1]410036'!$Y$52</f>
        <v>557.1</v>
      </c>
      <c r="BJ40" s="11"/>
      <c r="BK40" s="11"/>
      <c r="BL40" s="10">
        <f>'[2]410036'!$X$52</f>
        <v>44</v>
      </c>
      <c r="BM40" s="144">
        <f>'[2]410036'!$Y$52</f>
        <v>557.1</v>
      </c>
      <c r="BN40" s="246">
        <f t="shared" si="8"/>
        <v>0</v>
      </c>
      <c r="BO40" s="257">
        <f t="shared" si="9"/>
        <v>0</v>
      </c>
      <c r="BP40" s="295"/>
      <c r="BQ40" s="296"/>
      <c r="BR40" s="117"/>
      <c r="BS40" s="144"/>
      <c r="BT40" s="117"/>
      <c r="BU40" s="144"/>
      <c r="BV40" s="10">
        <f>'[1]410036'!$X$56</f>
        <v>0</v>
      </c>
      <c r="BW40" s="144">
        <f>'[1]410036'!$Y$56</f>
        <v>0</v>
      </c>
      <c r="BX40" s="11"/>
      <c r="BY40" s="11"/>
      <c r="BZ40" s="10">
        <f>'[2]410036'!$X$56</f>
        <v>0</v>
      </c>
      <c r="CA40" s="144">
        <f>'[2]410036'!$Y$56</f>
        <v>0</v>
      </c>
      <c r="CB40" s="246">
        <f t="shared" si="10"/>
        <v>0</v>
      </c>
      <c r="CC40" s="257">
        <f t="shared" si="11"/>
        <v>0</v>
      </c>
      <c r="CD40" s="295"/>
      <c r="CE40" s="296"/>
      <c r="CF40" s="117"/>
      <c r="CG40" s="144"/>
      <c r="CH40" s="117"/>
      <c r="CI40" s="144"/>
      <c r="CJ40" s="250"/>
      <c r="CK40" s="144"/>
      <c r="CL40" s="276">
        <f>'[1]410036'!$X$74</f>
        <v>5</v>
      </c>
      <c r="CM40" s="276">
        <f>'[1]410036'!$Y$74</f>
        <v>17.510000000000002</v>
      </c>
      <c r="CN40" s="276"/>
      <c r="CO40" s="276"/>
      <c r="CP40" s="276">
        <f>'[2]410036'!$X$74</f>
        <v>5</v>
      </c>
      <c r="CQ40" s="276">
        <f>'[2]410036'!$Y$74</f>
        <v>17.510000000000002</v>
      </c>
      <c r="CR40" s="246">
        <f t="shared" si="12"/>
        <v>0</v>
      </c>
      <c r="CS40" s="257">
        <f t="shared" si="13"/>
        <v>0</v>
      </c>
      <c r="CT40" s="276"/>
      <c r="CU40" s="276"/>
      <c r="CV40" s="276"/>
      <c r="CW40" s="276"/>
      <c r="CX40" s="276"/>
      <c r="CY40" s="276"/>
      <c r="CZ40" s="10">
        <f>'[1]410036'!$X$57</f>
        <v>589</v>
      </c>
      <c r="DA40" s="144">
        <f>'[1]410036'!$Y$57</f>
        <v>35318.47</v>
      </c>
      <c r="DB40" s="11"/>
      <c r="DC40" s="11"/>
      <c r="DD40" s="10">
        <f>'[2]410036'!$X$57</f>
        <v>589</v>
      </c>
      <c r="DE40" s="144">
        <f>'[2]410036'!$Y$57</f>
        <v>35318.47</v>
      </c>
      <c r="DF40" s="246">
        <f t="shared" si="14"/>
        <v>0</v>
      </c>
      <c r="DG40" s="257">
        <f t="shared" si="15"/>
        <v>0</v>
      </c>
      <c r="DH40" s="250"/>
      <c r="DI40" s="144"/>
      <c r="DJ40" s="117"/>
      <c r="DK40" s="144"/>
      <c r="DL40" s="250"/>
      <c r="DM40" s="144"/>
      <c r="DN40" s="10">
        <f>'[1]410036'!$X$62-'[1]410036'!$X$15</f>
        <v>-340</v>
      </c>
      <c r="DO40" s="144">
        <f>'[1]410036'!$Y$62-'[1]410036'!$Y$15</f>
        <v>-119.05</v>
      </c>
      <c r="DP40" s="11"/>
      <c r="DQ40" s="11"/>
      <c r="DR40" s="10">
        <f>'[2]410036'!$X$62-'[2]410036'!$X$15</f>
        <v>-340</v>
      </c>
      <c r="DS40" s="144">
        <f>'[2]410036'!$Y$62-'[2]410036'!$Y$15</f>
        <v>-119.05</v>
      </c>
      <c r="DT40" s="246"/>
      <c r="DU40" s="257"/>
      <c r="DV40" s="250"/>
      <c r="DW40" s="144"/>
      <c r="DX40" s="250"/>
      <c r="DY40" s="144"/>
      <c r="DZ40" s="250"/>
      <c r="EA40" s="144"/>
      <c r="EC40" s="34"/>
    </row>
    <row r="41" spans="1:133" ht="18.75" x14ac:dyDescent="0.3">
      <c r="A41" s="114">
        <v>28</v>
      </c>
      <c r="B41" s="114" t="str">
        <f>'Скорая медицинская помощь'!B41</f>
        <v>410037</v>
      </c>
      <c r="C41" s="244" t="str">
        <f>'Скорая медицинская помощь'!C41</f>
        <v>ГБУЗ КК "ТИГИЛЬСКАЯ РБ"</v>
      </c>
      <c r="D41" s="313">
        <f>'[1]410037'!$X$43</f>
        <v>2232</v>
      </c>
      <c r="E41" s="314">
        <f>'[1]410037'!$Y$43</f>
        <v>23040.26</v>
      </c>
      <c r="F41" s="11"/>
      <c r="G41" s="11"/>
      <c r="H41" s="313">
        <f>'[2]410037'!$X$43</f>
        <v>2102</v>
      </c>
      <c r="I41" s="316">
        <f>'[2]410037'!$Y$43</f>
        <v>21845.579999999998</v>
      </c>
      <c r="J41" s="311">
        <f t="shared" si="0"/>
        <v>-130</v>
      </c>
      <c r="K41" s="312">
        <f t="shared" si="1"/>
        <v>-1194.6800000000003</v>
      </c>
      <c r="L41" s="291"/>
      <c r="M41" s="144"/>
      <c r="N41" s="250"/>
      <c r="O41" s="144"/>
      <c r="P41" s="117"/>
      <c r="Q41" s="144"/>
      <c r="R41" s="10">
        <f>'[1]410037'!$X$48</f>
        <v>0</v>
      </c>
      <c r="S41" s="144">
        <f>'[1]410037'!$Y$48</f>
        <v>0</v>
      </c>
      <c r="T41" s="11"/>
      <c r="U41" s="119"/>
      <c r="V41" s="63">
        <f>'[2]410037'!$X$48</f>
        <v>0</v>
      </c>
      <c r="W41" s="119">
        <f>'[2]410037'!$Y$48</f>
        <v>0</v>
      </c>
      <c r="X41" s="63">
        <f t="shared" si="2"/>
        <v>0</v>
      </c>
      <c r="Y41" s="391">
        <f t="shared" si="3"/>
        <v>0</v>
      </c>
      <c r="Z41" s="11"/>
      <c r="AA41" s="11"/>
      <c r="AB41" s="10"/>
      <c r="AC41" s="144"/>
      <c r="AD41" s="11"/>
      <c r="AE41" s="119"/>
      <c r="AF41" s="63">
        <f>'[1]410037'!$X$49</f>
        <v>4137</v>
      </c>
      <c r="AG41" s="391">
        <f>'[1]410037'!$Y$49</f>
        <v>99502.099999999991</v>
      </c>
      <c r="AH41" s="11"/>
      <c r="AI41" s="11"/>
      <c r="AJ41" s="10">
        <f>'[2]410037'!$X$49</f>
        <v>4137</v>
      </c>
      <c r="AK41" s="144">
        <f>'[2]410037'!$Y$49</f>
        <v>99502.099999999991</v>
      </c>
      <c r="AL41" s="246">
        <f t="shared" si="4"/>
        <v>0</v>
      </c>
      <c r="AM41" s="257">
        <f t="shared" si="5"/>
        <v>0</v>
      </c>
      <c r="AN41" s="291"/>
      <c r="AO41" s="292"/>
      <c r="AP41" s="344"/>
      <c r="AQ41" s="144"/>
      <c r="AR41" s="250"/>
      <c r="AS41" s="144"/>
      <c r="AT41" s="63">
        <f>'[1]410037'!$X$50</f>
        <v>162</v>
      </c>
      <c r="AU41" s="391">
        <f>'[1]410037'!$Y$50</f>
        <v>553.02</v>
      </c>
      <c r="AV41" s="11"/>
      <c r="AW41" s="11"/>
      <c r="AX41" s="10">
        <f>'[2]410037'!$X$50</f>
        <v>162</v>
      </c>
      <c r="AY41" s="144">
        <f>'[2]410037'!$Y$50</f>
        <v>553.02</v>
      </c>
      <c r="AZ41" s="246">
        <f t="shared" si="6"/>
        <v>0</v>
      </c>
      <c r="BA41" s="257">
        <f t="shared" si="7"/>
        <v>0</v>
      </c>
      <c r="BB41" s="291"/>
      <c r="BC41" s="292"/>
      <c r="BD41" s="344"/>
      <c r="BE41" s="144"/>
      <c r="BF41" s="250"/>
      <c r="BG41" s="144"/>
      <c r="BH41" s="10">
        <f>'[1]410037'!$X$52</f>
        <v>172</v>
      </c>
      <c r="BI41" s="144">
        <f>'[1]410037'!$Y$52</f>
        <v>2099.6299999999997</v>
      </c>
      <c r="BJ41" s="11"/>
      <c r="BK41" s="11"/>
      <c r="BL41" s="10">
        <f>'[2]410037'!$X$52</f>
        <v>172</v>
      </c>
      <c r="BM41" s="144">
        <f>'[2]410037'!$Y$52</f>
        <v>2099.6299999999997</v>
      </c>
      <c r="BN41" s="246">
        <f t="shared" si="8"/>
        <v>0</v>
      </c>
      <c r="BO41" s="257">
        <f t="shared" si="9"/>
        <v>0</v>
      </c>
      <c r="BP41" s="295"/>
      <c r="BQ41" s="296"/>
      <c r="BR41" s="117"/>
      <c r="BS41" s="144"/>
      <c r="BT41" s="117"/>
      <c r="BU41" s="144"/>
      <c r="BV41" s="10">
        <f>'[1]410037'!$X$56</f>
        <v>722</v>
      </c>
      <c r="BW41" s="144">
        <f>'[1]410037'!$Y$56</f>
        <v>3214.4100000000003</v>
      </c>
      <c r="BX41" s="11"/>
      <c r="BY41" s="11"/>
      <c r="BZ41" s="10">
        <f>'[2]410037'!$X$56</f>
        <v>722</v>
      </c>
      <c r="CA41" s="144">
        <f>'[2]410037'!$Y$56</f>
        <v>3214.4100000000003</v>
      </c>
      <c r="CB41" s="246">
        <f t="shared" si="10"/>
        <v>0</v>
      </c>
      <c r="CC41" s="257">
        <f t="shared" si="11"/>
        <v>0</v>
      </c>
      <c r="CD41" s="295"/>
      <c r="CE41" s="296"/>
      <c r="CF41" s="117"/>
      <c r="CG41" s="144"/>
      <c r="CH41" s="117"/>
      <c r="CI41" s="144"/>
      <c r="CJ41" s="250"/>
      <c r="CK41" s="144"/>
      <c r="CL41" s="276">
        <f>'[1]410037'!$X$74</f>
        <v>29</v>
      </c>
      <c r="CM41" s="276">
        <f>'[1]410037'!$Y$74</f>
        <v>111.30000000000001</v>
      </c>
      <c r="CN41" s="276"/>
      <c r="CO41" s="276"/>
      <c r="CP41" s="276">
        <f>'[2]410037'!$X$74</f>
        <v>29</v>
      </c>
      <c r="CQ41" s="276">
        <f>'[2]410037'!$Y$74</f>
        <v>111.30000000000001</v>
      </c>
      <c r="CR41" s="246">
        <f t="shared" si="12"/>
        <v>0</v>
      </c>
      <c r="CS41" s="257">
        <f t="shared" si="13"/>
        <v>0</v>
      </c>
      <c r="CT41" s="276"/>
      <c r="CU41" s="276"/>
      <c r="CV41" s="276"/>
      <c r="CW41" s="276"/>
      <c r="CX41" s="276"/>
      <c r="CY41" s="276"/>
      <c r="CZ41" s="10">
        <f>'[1]410037'!$X$57</f>
        <v>4504</v>
      </c>
      <c r="DA41" s="144">
        <f>'[1]410037'!$Y$57</f>
        <v>105461.03000000001</v>
      </c>
      <c r="DB41" s="11"/>
      <c r="DC41" s="11"/>
      <c r="DD41" s="10">
        <f>'[2]410037'!$X$57</f>
        <v>4504</v>
      </c>
      <c r="DE41" s="144">
        <f>'[2]410037'!$Y$57</f>
        <v>105461.03000000001</v>
      </c>
      <c r="DF41" s="246">
        <f t="shared" si="14"/>
        <v>0</v>
      </c>
      <c r="DG41" s="257">
        <f t="shared" si="15"/>
        <v>0</v>
      </c>
      <c r="DH41" s="250"/>
      <c r="DI41" s="144"/>
      <c r="DJ41" s="117"/>
      <c r="DK41" s="144"/>
      <c r="DL41" s="250"/>
      <c r="DM41" s="144"/>
      <c r="DN41" s="10">
        <f>'[1]410037'!$X$62-'[1]410037'!$X$15</f>
        <v>-2920</v>
      </c>
      <c r="DO41" s="144">
        <f>'[1]410037'!$Y$62-'[1]410037'!$Y$15</f>
        <v>-1680.8300000000002</v>
      </c>
      <c r="DP41" s="11"/>
      <c r="DQ41" s="11"/>
      <c r="DR41" s="10">
        <f>'[2]410037'!$X$62-'[2]410037'!$X$15</f>
        <v>-2920</v>
      </c>
      <c r="DS41" s="144">
        <f>'[2]410037'!$Y$62-'[2]410037'!$Y$15</f>
        <v>-1680.8300000000002</v>
      </c>
      <c r="DT41" s="246"/>
      <c r="DU41" s="257"/>
      <c r="DV41" s="250"/>
      <c r="DW41" s="144"/>
      <c r="DX41" s="250"/>
      <c r="DY41" s="144"/>
      <c r="DZ41" s="250"/>
      <c r="EA41" s="144"/>
      <c r="EC41" s="34"/>
    </row>
    <row r="42" spans="1:133" ht="18.75" x14ac:dyDescent="0.3">
      <c r="A42" s="114">
        <v>29</v>
      </c>
      <c r="B42" s="114" t="str">
        <f>'Скорая медицинская помощь'!B42</f>
        <v>410038</v>
      </c>
      <c r="C42" s="244" t="str">
        <f>'Скорая медицинская помощь'!C42</f>
        <v>ГБУЗ КК КРБ</v>
      </c>
      <c r="D42" s="313">
        <f>'[1]410038'!$X$43</f>
        <v>2332</v>
      </c>
      <c r="E42" s="314">
        <f>'[1]410038'!$Y$43</f>
        <v>24025.45</v>
      </c>
      <c r="F42" s="11"/>
      <c r="G42" s="11"/>
      <c r="H42" s="313">
        <f>'[2]410038'!$X$43</f>
        <v>2198</v>
      </c>
      <c r="I42" s="316">
        <f>'[2]410038'!$Y$43</f>
        <v>22809.18</v>
      </c>
      <c r="J42" s="311">
        <f t="shared" si="0"/>
        <v>-134</v>
      </c>
      <c r="K42" s="312">
        <f t="shared" si="1"/>
        <v>-1216.2700000000004</v>
      </c>
      <c r="L42" s="291"/>
      <c r="M42" s="144"/>
      <c r="N42" s="250"/>
      <c r="O42" s="144"/>
      <c r="P42" s="117"/>
      <c r="Q42" s="144"/>
      <c r="R42" s="10">
        <f>'[1]410038'!$X$48</f>
        <v>0</v>
      </c>
      <c r="S42" s="144">
        <f>'[1]410038'!$Y$48</f>
        <v>0</v>
      </c>
      <c r="T42" s="11"/>
      <c r="U42" s="119"/>
      <c r="V42" s="63">
        <f>'[2]410038'!$X$48</f>
        <v>0</v>
      </c>
      <c r="W42" s="119">
        <f>'[2]410038'!$Y$48</f>
        <v>0</v>
      </c>
      <c r="X42" s="63">
        <f t="shared" si="2"/>
        <v>0</v>
      </c>
      <c r="Y42" s="391">
        <f t="shared" si="3"/>
        <v>0</v>
      </c>
      <c r="Z42" s="11"/>
      <c r="AA42" s="11"/>
      <c r="AB42" s="10"/>
      <c r="AC42" s="144"/>
      <c r="AD42" s="11"/>
      <c r="AE42" s="119"/>
      <c r="AF42" s="63">
        <f>'[1]410038'!$X$49</f>
        <v>2764</v>
      </c>
      <c r="AG42" s="391">
        <f>'[1]410038'!$Y$49</f>
        <v>111449.84</v>
      </c>
      <c r="AH42" s="11"/>
      <c r="AI42" s="11"/>
      <c r="AJ42" s="10">
        <f>'[2]410038'!$X$49</f>
        <v>2764</v>
      </c>
      <c r="AK42" s="144">
        <f>'[2]410038'!$Y$49</f>
        <v>111449.84</v>
      </c>
      <c r="AL42" s="246">
        <f t="shared" si="4"/>
        <v>0</v>
      </c>
      <c r="AM42" s="257">
        <f t="shared" si="5"/>
        <v>0</v>
      </c>
      <c r="AN42" s="291"/>
      <c r="AO42" s="292"/>
      <c r="AP42" s="344"/>
      <c r="AQ42" s="144"/>
      <c r="AR42" s="250"/>
      <c r="AS42" s="144"/>
      <c r="AT42" s="63">
        <f>'[1]410038'!$X$50</f>
        <v>266</v>
      </c>
      <c r="AU42" s="391">
        <f>'[1]410038'!$Y$50</f>
        <v>908.05</v>
      </c>
      <c r="AV42" s="11"/>
      <c r="AW42" s="11"/>
      <c r="AX42" s="10">
        <f>'[2]410038'!$X$50</f>
        <v>266</v>
      </c>
      <c r="AY42" s="144">
        <f>'[2]410038'!$Y$50</f>
        <v>908.05</v>
      </c>
      <c r="AZ42" s="246">
        <f t="shared" si="6"/>
        <v>0</v>
      </c>
      <c r="BA42" s="257">
        <f t="shared" si="7"/>
        <v>0</v>
      </c>
      <c r="BB42" s="291"/>
      <c r="BC42" s="292"/>
      <c r="BD42" s="344"/>
      <c r="BE42" s="144"/>
      <c r="BF42" s="250"/>
      <c r="BG42" s="144"/>
      <c r="BH42" s="10">
        <f>'[1]410038'!$X$52</f>
        <v>279</v>
      </c>
      <c r="BI42" s="144">
        <f>'[1]410038'!$Y$52</f>
        <v>3405.8</v>
      </c>
      <c r="BJ42" s="11"/>
      <c r="BK42" s="11"/>
      <c r="BL42" s="10">
        <f>'[2]410038'!$X$52</f>
        <v>279</v>
      </c>
      <c r="BM42" s="144">
        <f>'[2]410038'!$Y$52</f>
        <v>3405.8</v>
      </c>
      <c r="BN42" s="246">
        <f t="shared" si="8"/>
        <v>0</v>
      </c>
      <c r="BO42" s="257">
        <f t="shared" si="9"/>
        <v>0</v>
      </c>
      <c r="BP42" s="295"/>
      <c r="BQ42" s="296"/>
      <c r="BR42" s="117"/>
      <c r="BS42" s="144"/>
      <c r="BT42" s="117"/>
      <c r="BU42" s="265"/>
      <c r="BV42" s="10">
        <f>'[1]410038'!$X$56</f>
        <v>75</v>
      </c>
      <c r="BW42" s="144">
        <f>'[1]410038'!$Y$56</f>
        <v>339.41999999999996</v>
      </c>
      <c r="BX42" s="11"/>
      <c r="BY42" s="11"/>
      <c r="BZ42" s="10">
        <f>'[2]410038'!$X$56</f>
        <v>75</v>
      </c>
      <c r="CA42" s="144">
        <f>'[2]410038'!$Y$56</f>
        <v>339.41999999999996</v>
      </c>
      <c r="CB42" s="246">
        <f t="shared" si="10"/>
        <v>0</v>
      </c>
      <c r="CC42" s="257">
        <f t="shared" si="11"/>
        <v>0</v>
      </c>
      <c r="CD42" s="295"/>
      <c r="CE42" s="296"/>
      <c r="CF42" s="117"/>
      <c r="CG42" s="144"/>
      <c r="CH42" s="117"/>
      <c r="CI42" s="144"/>
      <c r="CJ42" s="250"/>
      <c r="CK42" s="144"/>
      <c r="CL42" s="276">
        <f>'[1]410038'!$X$74</f>
        <v>5</v>
      </c>
      <c r="CM42" s="276">
        <f>'[1]410038'!$Y$74</f>
        <v>37.03</v>
      </c>
      <c r="CN42" s="276"/>
      <c r="CO42" s="276"/>
      <c r="CP42" s="276">
        <f>'[2]410038'!$X$74</f>
        <v>5</v>
      </c>
      <c r="CQ42" s="276">
        <f>'[2]410038'!$Y$74</f>
        <v>37.03</v>
      </c>
      <c r="CR42" s="246">
        <f t="shared" si="12"/>
        <v>0</v>
      </c>
      <c r="CS42" s="257">
        <f t="shared" si="13"/>
        <v>0</v>
      </c>
      <c r="CT42" s="276"/>
      <c r="CU42" s="276"/>
      <c r="CV42" s="276"/>
      <c r="CW42" s="276"/>
      <c r="CX42" s="276"/>
      <c r="CY42" s="276"/>
      <c r="CZ42" s="10">
        <f>'[1]410038'!$X$57</f>
        <v>1888</v>
      </c>
      <c r="DA42" s="144">
        <f>'[1]410038'!$Y$57</f>
        <v>119070.80999999998</v>
      </c>
      <c r="DB42" s="11"/>
      <c r="DC42" s="11"/>
      <c r="DD42" s="10">
        <f>'[2]410038'!$X$57</f>
        <v>1888</v>
      </c>
      <c r="DE42" s="144">
        <f>'[2]410038'!$Y$57</f>
        <v>119070.80999999998</v>
      </c>
      <c r="DF42" s="246">
        <f t="shared" si="14"/>
        <v>0</v>
      </c>
      <c r="DG42" s="257">
        <f t="shared" si="15"/>
        <v>0</v>
      </c>
      <c r="DH42" s="250"/>
      <c r="DI42" s="144"/>
      <c r="DJ42" s="117"/>
      <c r="DK42" s="144"/>
      <c r="DL42" s="250"/>
      <c r="DM42" s="144"/>
      <c r="DN42" s="10">
        <f>'[1]410038'!$X$62-'[1]410038'!$X$15</f>
        <v>-44</v>
      </c>
      <c r="DO42" s="144">
        <f>'[1]410038'!$Y$62-'[1]410038'!$Y$15</f>
        <v>-72.599999999999994</v>
      </c>
      <c r="DP42" s="11"/>
      <c r="DQ42" s="11"/>
      <c r="DR42" s="10">
        <f>'[2]410038'!$X$62-'[2]410038'!$X$15</f>
        <v>-44</v>
      </c>
      <c r="DS42" s="144">
        <f>'[2]410038'!$Y$62-'[2]410038'!$Y$15</f>
        <v>-72.599999999999994</v>
      </c>
      <c r="DT42" s="246"/>
      <c r="DU42" s="257"/>
      <c r="DV42" s="250"/>
      <c r="DW42" s="144"/>
      <c r="DX42" s="250"/>
      <c r="DY42" s="144"/>
      <c r="DZ42" s="250"/>
      <c r="EA42" s="144"/>
      <c r="EC42" s="34"/>
    </row>
    <row r="43" spans="1:133" ht="18.75" x14ac:dyDescent="0.3">
      <c r="A43" s="114">
        <v>30</v>
      </c>
      <c r="B43" s="114" t="str">
        <f>'Скорая медицинская помощь'!B43</f>
        <v>410039</v>
      </c>
      <c r="C43" s="244" t="str">
        <f>'Скорая медицинская помощь'!C43</f>
        <v>ГБУЗ КК "ОЛЮТОРСКАЯ РАЙОННАЯ БОЛЬНИЦА"</v>
      </c>
      <c r="D43" s="313">
        <f>'[1]410039'!$X$43</f>
        <v>2410</v>
      </c>
      <c r="E43" s="314">
        <f>'[1]410039'!$Y$43</f>
        <v>24694.600000000002</v>
      </c>
      <c r="F43" s="11"/>
      <c r="G43" s="11"/>
      <c r="H43" s="313">
        <f>'[2]410039'!$X$43</f>
        <v>2278</v>
      </c>
      <c r="I43" s="316">
        <f>'[2]410039'!$Y$43</f>
        <v>23496.81</v>
      </c>
      <c r="J43" s="311">
        <f t="shared" si="0"/>
        <v>-132</v>
      </c>
      <c r="K43" s="312">
        <f t="shared" si="1"/>
        <v>-1197.7900000000009</v>
      </c>
      <c r="L43" s="291"/>
      <c r="M43" s="144"/>
      <c r="N43" s="250"/>
      <c r="O43" s="144"/>
      <c r="P43" s="117"/>
      <c r="Q43" s="144"/>
      <c r="R43" s="10">
        <f>'[1]410039'!$X$48</f>
        <v>0</v>
      </c>
      <c r="S43" s="144">
        <f>'[1]410039'!$Y$48</f>
        <v>0</v>
      </c>
      <c r="T43" s="11"/>
      <c r="U43" s="119"/>
      <c r="V43" s="63">
        <f>'[2]410039'!$X$48</f>
        <v>0</v>
      </c>
      <c r="W43" s="119">
        <f>'[2]410039'!$Y$48</f>
        <v>0</v>
      </c>
      <c r="X43" s="63">
        <f t="shared" si="2"/>
        <v>0</v>
      </c>
      <c r="Y43" s="391">
        <f t="shared" si="3"/>
        <v>0</v>
      </c>
      <c r="Z43" s="11"/>
      <c r="AA43" s="11"/>
      <c r="AB43" s="10"/>
      <c r="AC43" s="144"/>
      <c r="AD43" s="11"/>
      <c r="AE43" s="119"/>
      <c r="AF43" s="63">
        <f>'[1]410039'!$X$49</f>
        <v>3043</v>
      </c>
      <c r="AG43" s="391">
        <f>'[1]410039'!$Y$49</f>
        <v>88526.09</v>
      </c>
      <c r="AH43" s="11"/>
      <c r="AI43" s="11"/>
      <c r="AJ43" s="10">
        <f>'[2]410039'!$X$49</f>
        <v>3043</v>
      </c>
      <c r="AK43" s="144">
        <f>'[2]410039'!$Y$49</f>
        <v>88526.09</v>
      </c>
      <c r="AL43" s="246">
        <f t="shared" si="4"/>
        <v>0</v>
      </c>
      <c r="AM43" s="257">
        <f t="shared" si="5"/>
        <v>0</v>
      </c>
      <c r="AN43" s="291"/>
      <c r="AO43" s="292"/>
      <c r="AP43" s="344"/>
      <c r="AQ43" s="144"/>
      <c r="AR43" s="250"/>
      <c r="AS43" s="144"/>
      <c r="AT43" s="63">
        <f>'[1]410039'!$X$50</f>
        <v>214</v>
      </c>
      <c r="AU43" s="391">
        <f>'[1]410039'!$Y$50</f>
        <v>730.54</v>
      </c>
      <c r="AV43" s="11"/>
      <c r="AW43" s="11"/>
      <c r="AX43" s="10">
        <f>'[2]410039'!$X$50</f>
        <v>214</v>
      </c>
      <c r="AY43" s="144">
        <f>'[2]410039'!$Y$50</f>
        <v>730.54</v>
      </c>
      <c r="AZ43" s="246">
        <f t="shared" si="6"/>
        <v>0</v>
      </c>
      <c r="BA43" s="257">
        <f t="shared" si="7"/>
        <v>0</v>
      </c>
      <c r="BB43" s="291"/>
      <c r="BC43" s="292"/>
      <c r="BD43" s="344"/>
      <c r="BE43" s="144"/>
      <c r="BF43" s="250"/>
      <c r="BG43" s="144"/>
      <c r="BH43" s="10">
        <f>'[1]410039'!$X$52</f>
        <v>222</v>
      </c>
      <c r="BI43" s="144">
        <f>'[1]410039'!$Y$52</f>
        <v>2709.99</v>
      </c>
      <c r="BJ43" s="11"/>
      <c r="BK43" s="11"/>
      <c r="BL43" s="10">
        <f>'[2]410039'!$X$52</f>
        <v>222</v>
      </c>
      <c r="BM43" s="144">
        <f>'[2]410039'!$Y$52</f>
        <v>2709.99</v>
      </c>
      <c r="BN43" s="246">
        <f t="shared" si="8"/>
        <v>0</v>
      </c>
      <c r="BO43" s="257">
        <f t="shared" si="9"/>
        <v>0</v>
      </c>
      <c r="BP43" s="295"/>
      <c r="BQ43" s="296"/>
      <c r="BR43" s="117"/>
      <c r="BS43" s="144"/>
      <c r="BT43" s="117"/>
      <c r="BU43" s="144"/>
      <c r="BV43" s="10">
        <f>'[1]410039'!$X$56</f>
        <v>161</v>
      </c>
      <c r="BW43" s="144">
        <f>'[1]410039'!$Y$56</f>
        <v>717.2</v>
      </c>
      <c r="BX43" s="11"/>
      <c r="BY43" s="11"/>
      <c r="BZ43" s="10">
        <f>'[2]410039'!$X$56</f>
        <v>161</v>
      </c>
      <c r="CA43" s="144">
        <f>'[2]410039'!$Y$56</f>
        <v>717.2</v>
      </c>
      <c r="CB43" s="246">
        <f t="shared" si="10"/>
        <v>0</v>
      </c>
      <c r="CC43" s="257">
        <f t="shared" si="11"/>
        <v>0</v>
      </c>
      <c r="CD43" s="295"/>
      <c r="CE43" s="296"/>
      <c r="CF43" s="117"/>
      <c r="CG43" s="144"/>
      <c r="CH43" s="117"/>
      <c r="CI43" s="144"/>
      <c r="CJ43" s="250"/>
      <c r="CK43" s="144"/>
      <c r="CL43" s="276">
        <f>'[1]410039'!$X$74</f>
        <v>35</v>
      </c>
      <c r="CM43" s="276">
        <f>'[1]410039'!$Y$74</f>
        <v>132.30000000000001</v>
      </c>
      <c r="CN43" s="276"/>
      <c r="CO43" s="276"/>
      <c r="CP43" s="276">
        <f>'[2]410039'!$X$74</f>
        <v>35</v>
      </c>
      <c r="CQ43" s="276">
        <f>'[2]410039'!$Y$74</f>
        <v>132.30000000000001</v>
      </c>
      <c r="CR43" s="246">
        <f t="shared" si="12"/>
        <v>0</v>
      </c>
      <c r="CS43" s="257">
        <f t="shared" si="13"/>
        <v>0</v>
      </c>
      <c r="CT43" s="276"/>
      <c r="CU43" s="276"/>
      <c r="CV43" s="276"/>
      <c r="CW43" s="276"/>
      <c r="CX43" s="276"/>
      <c r="CY43" s="276"/>
      <c r="CZ43" s="10">
        <f>'[1]410039'!$X$57</f>
        <v>3081</v>
      </c>
      <c r="DA43" s="144">
        <f>'[1]410039'!$Y$57</f>
        <v>118138.52</v>
      </c>
      <c r="DB43" s="11"/>
      <c r="DC43" s="11"/>
      <c r="DD43" s="10">
        <f>'[2]410039'!$X$57</f>
        <v>3081</v>
      </c>
      <c r="DE43" s="144">
        <f>'[2]410039'!$Y$57</f>
        <v>118138.52</v>
      </c>
      <c r="DF43" s="246">
        <f t="shared" si="14"/>
        <v>0</v>
      </c>
      <c r="DG43" s="257">
        <f t="shared" si="15"/>
        <v>0</v>
      </c>
      <c r="DH43" s="250"/>
      <c r="DI43" s="144"/>
      <c r="DJ43" s="117"/>
      <c r="DK43" s="144"/>
      <c r="DL43" s="250"/>
      <c r="DM43" s="144"/>
      <c r="DN43" s="10">
        <f>'[1]410039'!$X$62-'[1]410039'!$X$15</f>
        <v>-390</v>
      </c>
      <c r="DO43" s="144">
        <f>'[1]410039'!$Y$62-'[1]410039'!$Y$15</f>
        <v>-284.58</v>
      </c>
      <c r="DP43" s="11"/>
      <c r="DQ43" s="11"/>
      <c r="DR43" s="10">
        <f>'[2]410039'!$X$62-'[2]410039'!$X$15</f>
        <v>-390</v>
      </c>
      <c r="DS43" s="144">
        <f>'[2]410039'!$Y$62-'[2]410039'!$Y$15</f>
        <v>-284.58</v>
      </c>
      <c r="DT43" s="246"/>
      <c r="DU43" s="257"/>
      <c r="DV43" s="250"/>
      <c r="DW43" s="144"/>
      <c r="DX43" s="250"/>
      <c r="DY43" s="144"/>
      <c r="DZ43" s="250"/>
      <c r="EA43" s="144"/>
      <c r="EC43" s="34"/>
    </row>
    <row r="44" spans="1:133" ht="18.75" x14ac:dyDescent="0.3">
      <c r="A44" s="114">
        <v>31</v>
      </c>
      <c r="B44" s="114" t="str">
        <f>'Скорая медицинская помощь'!B44</f>
        <v>410040</v>
      </c>
      <c r="C44" s="244" t="str">
        <f>'Скорая медицинская помощь'!C44</f>
        <v>ГБУЗ КК "ПЕНЖИНСКАЯ РБ"</v>
      </c>
      <c r="D44" s="313">
        <f>'[1]410040'!$X$43</f>
        <v>474</v>
      </c>
      <c r="E44" s="314">
        <f>'[1]410040'!$Y$43</f>
        <v>4686.88</v>
      </c>
      <c r="F44" s="11"/>
      <c r="G44" s="11"/>
      <c r="H44" s="313">
        <f>'[2]410040'!$X$43</f>
        <v>474</v>
      </c>
      <c r="I44" s="316">
        <f>'[2]410040'!$Y$43</f>
        <v>4727.08</v>
      </c>
      <c r="J44" s="311">
        <f t="shared" si="0"/>
        <v>0</v>
      </c>
      <c r="K44" s="312">
        <f t="shared" si="1"/>
        <v>40.199999999999818</v>
      </c>
      <c r="L44" s="291"/>
      <c r="M44" s="144"/>
      <c r="N44" s="250"/>
      <c r="O44" s="144"/>
      <c r="P44" s="117"/>
      <c r="Q44" s="144"/>
      <c r="R44" s="10">
        <f>'[1]410040'!$X$48</f>
        <v>0</v>
      </c>
      <c r="S44" s="144">
        <f>'[1]410040'!$Y$48</f>
        <v>0</v>
      </c>
      <c r="T44" s="11"/>
      <c r="U44" s="119"/>
      <c r="V44" s="63">
        <f>'[2]410040'!$X$48</f>
        <v>0</v>
      </c>
      <c r="W44" s="119">
        <f>'[2]410040'!$Y$48</f>
        <v>0</v>
      </c>
      <c r="X44" s="63">
        <f t="shared" si="2"/>
        <v>0</v>
      </c>
      <c r="Y44" s="391">
        <f t="shared" si="3"/>
        <v>0</v>
      </c>
      <c r="Z44" s="11"/>
      <c r="AA44" s="11"/>
      <c r="AB44" s="10"/>
      <c r="AC44" s="144"/>
      <c r="AD44" s="11"/>
      <c r="AE44" s="119"/>
      <c r="AF44" s="63">
        <f>'[1]410040'!$X$49</f>
        <v>845</v>
      </c>
      <c r="AG44" s="391">
        <f>'[1]410040'!$Y$49</f>
        <v>37608.28</v>
      </c>
      <c r="AH44" s="11"/>
      <c r="AI44" s="11"/>
      <c r="AJ44" s="10">
        <f>'[2]410040'!$X$49</f>
        <v>845</v>
      </c>
      <c r="AK44" s="144">
        <f>'[2]410040'!$Y$49</f>
        <v>37608.28</v>
      </c>
      <c r="AL44" s="246">
        <f t="shared" si="4"/>
        <v>0</v>
      </c>
      <c r="AM44" s="257">
        <f t="shared" si="5"/>
        <v>0</v>
      </c>
      <c r="AN44" s="291"/>
      <c r="AO44" s="144"/>
      <c r="AP44" s="344"/>
      <c r="AQ44" s="144"/>
      <c r="AR44" s="250"/>
      <c r="AS44" s="144"/>
      <c r="AT44" s="63">
        <f>'[1]410040'!$X$50</f>
        <v>263</v>
      </c>
      <c r="AU44" s="391">
        <f>'[1]410040'!$Y$50</f>
        <v>897.81</v>
      </c>
      <c r="AV44" s="11"/>
      <c r="AW44" s="11"/>
      <c r="AX44" s="10">
        <f>'[2]410040'!$X$50</f>
        <v>263</v>
      </c>
      <c r="AY44" s="144">
        <f>'[2]410040'!$Y$50</f>
        <v>897.81</v>
      </c>
      <c r="AZ44" s="246">
        <f t="shared" si="6"/>
        <v>0</v>
      </c>
      <c r="BA44" s="257">
        <f t="shared" si="7"/>
        <v>0</v>
      </c>
      <c r="BB44" s="291"/>
      <c r="BC44" s="144"/>
      <c r="BD44" s="344"/>
      <c r="BE44" s="144"/>
      <c r="BF44" s="250"/>
      <c r="BG44" s="144"/>
      <c r="BH44" s="10">
        <f>'[1]410040'!$X$52</f>
        <v>267</v>
      </c>
      <c r="BI44" s="144">
        <f>'[1]410040'!$Y$52</f>
        <v>3259.31</v>
      </c>
      <c r="BJ44" s="11"/>
      <c r="BK44" s="11"/>
      <c r="BL44" s="10">
        <f>'[2]410040'!$X$52</f>
        <v>267</v>
      </c>
      <c r="BM44" s="144">
        <f>'[2]410040'!$Y$52</f>
        <v>3259.31</v>
      </c>
      <c r="BN44" s="246">
        <f t="shared" si="8"/>
        <v>0</v>
      </c>
      <c r="BO44" s="257">
        <f t="shared" si="9"/>
        <v>0</v>
      </c>
      <c r="BP44" s="295"/>
      <c r="BQ44" s="296"/>
      <c r="BR44" s="117"/>
      <c r="BS44" s="144"/>
      <c r="BT44" s="117"/>
      <c r="BU44" s="144"/>
      <c r="BV44" s="10">
        <f>'[1]410040'!$X$56</f>
        <v>626</v>
      </c>
      <c r="BW44" s="144">
        <f>'[1]410040'!$Y$56</f>
        <v>2791.04</v>
      </c>
      <c r="BX44" s="11"/>
      <c r="BY44" s="11"/>
      <c r="BZ44" s="10">
        <f>'[2]410040'!$X$56</f>
        <v>626</v>
      </c>
      <c r="CA44" s="144">
        <f>'[2]410040'!$Y$56</f>
        <v>2791.04</v>
      </c>
      <c r="CB44" s="246">
        <f t="shared" si="10"/>
        <v>0</v>
      </c>
      <c r="CC44" s="257">
        <f t="shared" si="11"/>
        <v>0</v>
      </c>
      <c r="CD44" s="295"/>
      <c r="CE44" s="296"/>
      <c r="CF44" s="117"/>
      <c r="CG44" s="144"/>
      <c r="CH44" s="117"/>
      <c r="CI44" s="144"/>
      <c r="CJ44" s="250"/>
      <c r="CK44" s="144"/>
      <c r="CL44" s="276">
        <f>'[1]410040'!$X$74</f>
        <v>46</v>
      </c>
      <c r="CM44" s="276">
        <f>'[1]410040'!$Y$74</f>
        <v>170.82</v>
      </c>
      <c r="CN44" s="276"/>
      <c r="CO44" s="276"/>
      <c r="CP44" s="276">
        <f>'[2]410040'!$X$74</f>
        <v>46</v>
      </c>
      <c r="CQ44" s="276">
        <f>'[2]410040'!$Y$74</f>
        <v>170.82</v>
      </c>
      <c r="CR44" s="246">
        <f t="shared" si="12"/>
        <v>0</v>
      </c>
      <c r="CS44" s="257">
        <f t="shared" si="13"/>
        <v>0</v>
      </c>
      <c r="CT44" s="276"/>
      <c r="CU44" s="276"/>
      <c r="CV44" s="276"/>
      <c r="CW44" s="276"/>
      <c r="CX44" s="276"/>
      <c r="CY44" s="276"/>
      <c r="CZ44" s="10">
        <f>'[1]410040'!$X$57</f>
        <v>2345</v>
      </c>
      <c r="DA44" s="144">
        <f>'[1]410040'!$Y$57</f>
        <v>66508.430000000008</v>
      </c>
      <c r="DB44" s="11"/>
      <c r="DC44" s="11"/>
      <c r="DD44" s="10">
        <f>'[2]410040'!$X$57</f>
        <v>2345</v>
      </c>
      <c r="DE44" s="144">
        <f>'[2]410040'!$Y$57</f>
        <v>66508.430000000008</v>
      </c>
      <c r="DF44" s="246">
        <f t="shared" si="14"/>
        <v>0</v>
      </c>
      <c r="DG44" s="257">
        <f t="shared" si="15"/>
        <v>0</v>
      </c>
      <c r="DH44" s="250"/>
      <c r="DI44" s="144"/>
      <c r="DJ44" s="117"/>
      <c r="DK44" s="144"/>
      <c r="DL44" s="250"/>
      <c r="DM44" s="144"/>
      <c r="DN44" s="10">
        <f>'[1]410040'!$X$62-'[1]410040'!$X$15</f>
        <v>-380</v>
      </c>
      <c r="DO44" s="144">
        <f>'[1]410040'!$Y$62-'[1]410040'!$Y$15</f>
        <v>-144.87</v>
      </c>
      <c r="DP44" s="11"/>
      <c r="DQ44" s="11"/>
      <c r="DR44" s="10">
        <f>'[2]410040'!$X$62-'[2]410040'!$X$15</f>
        <v>-380</v>
      </c>
      <c r="DS44" s="144">
        <f>'[2]410040'!$Y$62-'[2]410040'!$Y$15</f>
        <v>-144.87</v>
      </c>
      <c r="DT44" s="246"/>
      <c r="DU44" s="257"/>
      <c r="DV44" s="250"/>
      <c r="DW44" s="144"/>
      <c r="DX44" s="250"/>
      <c r="DY44" s="144"/>
      <c r="DZ44" s="250"/>
      <c r="EA44" s="144"/>
      <c r="EC44" s="34"/>
    </row>
    <row r="45" spans="1:133" ht="18.75" x14ac:dyDescent="0.3">
      <c r="A45" s="114">
        <v>32</v>
      </c>
      <c r="B45" s="114" t="str">
        <f>'Скорая медицинская помощь'!B45</f>
        <v>410042</v>
      </c>
      <c r="C45" s="244" t="str">
        <f>'Скорая медицинская помощь'!C45</f>
        <v>Камчатская больница ФГБУЗ ДВОМЦ ФМБА России</v>
      </c>
      <c r="D45" s="313">
        <f>'[1]410042'!$X$43</f>
        <v>2875</v>
      </c>
      <c r="E45" s="314">
        <f>'[1]410042'!$Y$43</f>
        <v>29155.899999999998</v>
      </c>
      <c r="F45" s="11"/>
      <c r="G45" s="11"/>
      <c r="H45" s="313">
        <f>'[2]410042'!$X$43</f>
        <v>2655</v>
      </c>
      <c r="I45" s="316">
        <f>'[2]410042'!$Y$43</f>
        <v>27173.149999999998</v>
      </c>
      <c r="J45" s="311">
        <f t="shared" si="0"/>
        <v>-220</v>
      </c>
      <c r="K45" s="312">
        <f t="shared" si="1"/>
        <v>-1982.75</v>
      </c>
      <c r="L45" s="291"/>
      <c r="M45" s="144"/>
      <c r="N45" s="250"/>
      <c r="O45" s="144"/>
      <c r="P45" s="117"/>
      <c r="Q45" s="144"/>
      <c r="R45" s="10">
        <f>'[1]410042'!$X$48</f>
        <v>0</v>
      </c>
      <c r="S45" s="144">
        <f>'[1]410042'!$Y$48</f>
        <v>0</v>
      </c>
      <c r="T45" s="11"/>
      <c r="U45" s="119"/>
      <c r="V45" s="63">
        <f>'[2]410042'!$X$48</f>
        <v>0</v>
      </c>
      <c r="W45" s="119">
        <f>'[2]410042'!$Y$48</f>
        <v>0</v>
      </c>
      <c r="X45" s="63">
        <f t="shared" si="2"/>
        <v>0</v>
      </c>
      <c r="Y45" s="391">
        <f t="shared" si="3"/>
        <v>0</v>
      </c>
      <c r="Z45" s="11"/>
      <c r="AA45" s="11"/>
      <c r="AB45" s="10"/>
      <c r="AC45" s="144"/>
      <c r="AD45" s="11"/>
      <c r="AE45" s="119"/>
      <c r="AF45" s="63">
        <f>'[1]410042'!$X$49</f>
        <v>5975</v>
      </c>
      <c r="AG45" s="391">
        <f>'[1]410042'!$Y$49</f>
        <v>10785.21</v>
      </c>
      <c r="AH45" s="11"/>
      <c r="AI45" s="11"/>
      <c r="AJ45" s="10">
        <f>'[2]410042'!$X$49</f>
        <v>5975</v>
      </c>
      <c r="AK45" s="144">
        <f>'[2]410042'!$Y$49</f>
        <v>10785.21</v>
      </c>
      <c r="AL45" s="246">
        <f t="shared" si="4"/>
        <v>0</v>
      </c>
      <c r="AM45" s="257">
        <f t="shared" si="5"/>
        <v>0</v>
      </c>
      <c r="AN45" s="347"/>
      <c r="AO45" s="348"/>
      <c r="AP45" s="344"/>
      <c r="AQ45" s="144"/>
      <c r="AR45" s="250"/>
      <c r="AS45" s="144"/>
      <c r="AT45" s="63">
        <f>'[1]410042'!$X$50</f>
        <v>603</v>
      </c>
      <c r="AU45" s="391">
        <f>'[1]410042'!$Y$50</f>
        <v>2058.4699999999998</v>
      </c>
      <c r="AV45" s="11"/>
      <c r="AW45" s="11"/>
      <c r="AX45" s="10">
        <f>'[2]410042'!$X$50</f>
        <v>603</v>
      </c>
      <c r="AY45" s="144">
        <f>'[2]410042'!$Y$50</f>
        <v>2058.4699999999998</v>
      </c>
      <c r="AZ45" s="246">
        <f t="shared" si="6"/>
        <v>0</v>
      </c>
      <c r="BA45" s="257">
        <f t="shared" si="7"/>
        <v>0</v>
      </c>
      <c r="BB45" s="347"/>
      <c r="BC45" s="348"/>
      <c r="BD45" s="344"/>
      <c r="BE45" s="144"/>
      <c r="BF45" s="250"/>
      <c r="BG45" s="144"/>
      <c r="BH45" s="10">
        <f>'[1]410042'!$X$52</f>
        <v>371</v>
      </c>
      <c r="BI45" s="144">
        <f>'[1]410042'!$Y$52</f>
        <v>4350.96</v>
      </c>
      <c r="BJ45" s="11"/>
      <c r="BK45" s="11"/>
      <c r="BL45" s="10">
        <f>'[2]410042'!$X$52</f>
        <v>371</v>
      </c>
      <c r="BM45" s="144">
        <f>'[2]410042'!$Y$52</f>
        <v>4350.96</v>
      </c>
      <c r="BN45" s="246">
        <f t="shared" si="8"/>
        <v>0</v>
      </c>
      <c r="BO45" s="257">
        <f t="shared" si="9"/>
        <v>0</v>
      </c>
      <c r="BP45" s="295"/>
      <c r="BQ45" s="296"/>
      <c r="BR45" s="117"/>
      <c r="BS45" s="144"/>
      <c r="BT45" s="117"/>
      <c r="BU45" s="144"/>
      <c r="BV45" s="10">
        <f>'[1]410042'!$X$56</f>
        <v>305</v>
      </c>
      <c r="BW45" s="144">
        <f>'[1]410042'!$Y$56</f>
        <v>1308.1099999999999</v>
      </c>
      <c r="BX45" s="11"/>
      <c r="BY45" s="11"/>
      <c r="BZ45" s="10">
        <f>'[2]410042'!$X$56</f>
        <v>305</v>
      </c>
      <c r="CA45" s="144">
        <f>'[2]410042'!$Y$56</f>
        <v>1308.1099999999999</v>
      </c>
      <c r="CB45" s="246">
        <f t="shared" si="10"/>
        <v>0</v>
      </c>
      <c r="CC45" s="257">
        <f t="shared" si="11"/>
        <v>0</v>
      </c>
      <c r="CD45" s="295"/>
      <c r="CE45" s="296"/>
      <c r="CF45" s="117"/>
      <c r="CG45" s="144"/>
      <c r="CH45" s="117"/>
      <c r="CI45" s="144"/>
      <c r="CJ45" s="250"/>
      <c r="CK45" s="144"/>
      <c r="CL45" s="276">
        <f>'[1]410042'!$X$74</f>
        <v>85</v>
      </c>
      <c r="CM45" s="276">
        <f>'[1]410042'!$Y$74</f>
        <v>346.41</v>
      </c>
      <c r="CN45" s="276"/>
      <c r="CO45" s="276"/>
      <c r="CP45" s="276">
        <f>'[2]410042'!$X$74</f>
        <v>85</v>
      </c>
      <c r="CQ45" s="276">
        <f>'[2]410042'!$Y$74</f>
        <v>346.41</v>
      </c>
      <c r="CR45" s="246">
        <f t="shared" si="12"/>
        <v>0</v>
      </c>
      <c r="CS45" s="257">
        <f t="shared" si="13"/>
        <v>0</v>
      </c>
      <c r="CT45" s="276"/>
      <c r="CU45" s="276"/>
      <c r="CV45" s="276"/>
      <c r="CW45" s="276"/>
      <c r="CX45" s="276"/>
      <c r="CY45" s="276"/>
      <c r="CZ45" s="10">
        <f>'[1]410042'!$X$57</f>
        <v>3900</v>
      </c>
      <c r="DA45" s="144">
        <f>'[1]410042'!$Y$57</f>
        <v>37617.560000000005</v>
      </c>
      <c r="DB45" s="11"/>
      <c r="DC45" s="11"/>
      <c r="DD45" s="10">
        <f>'[2]410042'!$X$57</f>
        <v>3900</v>
      </c>
      <c r="DE45" s="144">
        <f>'[2]410042'!$Y$57</f>
        <v>37617.560000000005</v>
      </c>
      <c r="DF45" s="246">
        <f t="shared" si="14"/>
        <v>0</v>
      </c>
      <c r="DG45" s="257">
        <f t="shared" si="15"/>
        <v>0</v>
      </c>
      <c r="DH45" s="250"/>
      <c r="DI45" s="144"/>
      <c r="DJ45" s="117"/>
      <c r="DK45" s="144"/>
      <c r="DL45" s="250"/>
      <c r="DM45" s="144"/>
      <c r="DN45" s="10">
        <f>'[1]410042'!$X$62-'[1]410042'!$X$15</f>
        <v>-3532</v>
      </c>
      <c r="DO45" s="144">
        <f>'[1]410042'!$Y$62-'[1]410042'!$Y$15</f>
        <v>-1541.0599999999997</v>
      </c>
      <c r="DP45" s="11"/>
      <c r="DQ45" s="11"/>
      <c r="DR45" s="10">
        <f>'[2]410042'!$X$62-'[2]410042'!$X$15</f>
        <v>-3532</v>
      </c>
      <c r="DS45" s="144">
        <f>'[2]410042'!$Y$62-'[2]410042'!$Y$15</f>
        <v>-1541.0599999999997</v>
      </c>
      <c r="DT45" s="246"/>
      <c r="DU45" s="257"/>
      <c r="DV45" s="250"/>
      <c r="DW45" s="144"/>
      <c r="DX45" s="250"/>
      <c r="DY45" s="144"/>
      <c r="DZ45" s="250"/>
      <c r="EA45" s="144"/>
      <c r="EC45" s="34"/>
    </row>
    <row r="46" spans="1:133" ht="18.75" x14ac:dyDescent="0.3">
      <c r="A46" s="114">
        <v>33</v>
      </c>
      <c r="B46" s="114" t="str">
        <f>'Скорая медицинская помощь'!B46</f>
        <v>410043</v>
      </c>
      <c r="C46" s="244" t="str">
        <f>'Скорая медицинская помощь'!C46</f>
        <v>ФКУЗ "МСЧ МВД РОССИИ ПО КК"</v>
      </c>
      <c r="D46" s="313">
        <f>'[1]410043'!$X$43</f>
        <v>0</v>
      </c>
      <c r="E46" s="314">
        <f>'[1]410043'!$Y$43</f>
        <v>0</v>
      </c>
      <c r="F46" s="11"/>
      <c r="G46" s="11"/>
      <c r="H46" s="313">
        <f>'[2]410043'!$X$43</f>
        <v>1443</v>
      </c>
      <c r="I46" s="316">
        <f>'[2]410043'!$Y$43</f>
        <v>17998.850000000002</v>
      </c>
      <c r="J46" s="311">
        <f t="shared" si="0"/>
        <v>1443</v>
      </c>
      <c r="K46" s="312">
        <f t="shared" si="1"/>
        <v>17998.850000000002</v>
      </c>
      <c r="L46" s="291"/>
      <c r="M46" s="144"/>
      <c r="N46" s="250"/>
      <c r="O46" s="144"/>
      <c r="P46" s="117"/>
      <c r="Q46" s="144"/>
      <c r="R46" s="10">
        <f>'[1]410043'!$X$48</f>
        <v>0</v>
      </c>
      <c r="S46" s="144">
        <f>'[1]410043'!$Y$48</f>
        <v>0</v>
      </c>
      <c r="T46" s="11"/>
      <c r="U46" s="119"/>
      <c r="V46" s="63">
        <f>'[2]410043'!$X$48</f>
        <v>0</v>
      </c>
      <c r="W46" s="119">
        <f>'[2]410043'!$Y$48</f>
        <v>0</v>
      </c>
      <c r="X46" s="63">
        <f t="shared" si="2"/>
        <v>0</v>
      </c>
      <c r="Y46" s="391">
        <f t="shared" si="3"/>
        <v>0</v>
      </c>
      <c r="Z46" s="11"/>
      <c r="AA46" s="11"/>
      <c r="AB46" s="10"/>
      <c r="AC46" s="144"/>
      <c r="AD46" s="11"/>
      <c r="AE46" s="119"/>
      <c r="AF46" s="63">
        <f>'[1]410043'!$X$49</f>
        <v>1012</v>
      </c>
      <c r="AG46" s="391">
        <f>'[1]410043'!$Y$49</f>
        <v>13625.410000000002</v>
      </c>
      <c r="AH46" s="11"/>
      <c r="AI46" s="11"/>
      <c r="AJ46" s="10">
        <f>'[2]410043'!$X$49</f>
        <v>1012</v>
      </c>
      <c r="AK46" s="144">
        <f>'[2]410043'!$Y$49</f>
        <v>13625.410000000002</v>
      </c>
      <c r="AL46" s="246">
        <f t="shared" si="4"/>
        <v>0</v>
      </c>
      <c r="AM46" s="257">
        <f t="shared" si="5"/>
        <v>0</v>
      </c>
      <c r="AN46" s="347"/>
      <c r="AO46" s="348"/>
      <c r="AP46" s="344"/>
      <c r="AQ46" s="144"/>
      <c r="AR46" s="250"/>
      <c r="AS46" s="144"/>
      <c r="AT46" s="63">
        <f>'[1]410043'!$X$50</f>
        <v>188</v>
      </c>
      <c r="AU46" s="391">
        <f>'[1]410043'!$Y$50</f>
        <v>641.78</v>
      </c>
      <c r="AV46" s="11"/>
      <c r="AW46" s="11"/>
      <c r="AX46" s="10">
        <f>'[2]410043'!$X$50</f>
        <v>188</v>
      </c>
      <c r="AY46" s="144">
        <f>'[2]410043'!$Y$50</f>
        <v>641.78</v>
      </c>
      <c r="AZ46" s="246">
        <f t="shared" si="6"/>
        <v>0</v>
      </c>
      <c r="BA46" s="257">
        <f t="shared" si="7"/>
        <v>0</v>
      </c>
      <c r="BB46" s="347"/>
      <c r="BC46" s="348"/>
      <c r="BD46" s="344"/>
      <c r="BE46" s="144"/>
      <c r="BF46" s="250"/>
      <c r="BG46" s="144"/>
      <c r="BH46" s="10">
        <f>'[1]410043'!$X$52</f>
        <v>160</v>
      </c>
      <c r="BI46" s="144">
        <f>'[1]410043'!$Y$52</f>
        <v>1880.46</v>
      </c>
      <c r="BJ46" s="11"/>
      <c r="BK46" s="11"/>
      <c r="BL46" s="10">
        <f>'[2]410043'!$X$52</f>
        <v>160</v>
      </c>
      <c r="BM46" s="144">
        <f>'[2]410043'!$Y$52</f>
        <v>1880.46</v>
      </c>
      <c r="BN46" s="246">
        <f t="shared" si="8"/>
        <v>0</v>
      </c>
      <c r="BO46" s="257">
        <f t="shared" si="9"/>
        <v>0</v>
      </c>
      <c r="BP46" s="295"/>
      <c r="BQ46" s="296"/>
      <c r="BR46" s="117"/>
      <c r="BS46" s="144"/>
      <c r="BT46" s="117"/>
      <c r="BU46" s="144"/>
      <c r="BV46" s="10">
        <f>'[1]410043'!$X$56</f>
        <v>0</v>
      </c>
      <c r="BW46" s="144">
        <f>'[1]410043'!$Y$56</f>
        <v>0</v>
      </c>
      <c r="BX46" s="11"/>
      <c r="BY46" s="11"/>
      <c r="BZ46" s="10">
        <f>'[2]410043'!$X$56</f>
        <v>0</v>
      </c>
      <c r="CA46" s="144">
        <f>'[2]410043'!$Y$56</f>
        <v>0</v>
      </c>
      <c r="CB46" s="246">
        <f t="shared" si="10"/>
        <v>0</v>
      </c>
      <c r="CC46" s="257">
        <f t="shared" si="11"/>
        <v>0</v>
      </c>
      <c r="CD46" s="295"/>
      <c r="CE46" s="296"/>
      <c r="CF46" s="117"/>
      <c r="CG46" s="144"/>
      <c r="CH46" s="117"/>
      <c r="CI46" s="144"/>
      <c r="CJ46" s="250"/>
      <c r="CK46" s="144"/>
      <c r="CL46" s="276">
        <f>'[1]410043'!$X$74</f>
        <v>23</v>
      </c>
      <c r="CM46" s="276">
        <f>'[1]410043'!$Y$74</f>
        <v>90.29</v>
      </c>
      <c r="CN46" s="276"/>
      <c r="CO46" s="276"/>
      <c r="CP46" s="276">
        <f>'[2]410043'!$X$74</f>
        <v>23</v>
      </c>
      <c r="CQ46" s="276">
        <f>'[2]410043'!$Y$74</f>
        <v>90.29</v>
      </c>
      <c r="CR46" s="246">
        <f t="shared" si="12"/>
        <v>0</v>
      </c>
      <c r="CS46" s="257">
        <f t="shared" si="13"/>
        <v>0</v>
      </c>
      <c r="CT46" s="276"/>
      <c r="CU46" s="276"/>
      <c r="CV46" s="276"/>
      <c r="CW46" s="276"/>
      <c r="CX46" s="276"/>
      <c r="CY46" s="276"/>
      <c r="CZ46" s="10">
        <f>'[1]410043'!$X$57</f>
        <v>1031</v>
      </c>
      <c r="DA46" s="144">
        <f>'[1]410043'!$Y$57</f>
        <v>21067.699999999993</v>
      </c>
      <c r="DB46" s="11"/>
      <c r="DC46" s="11"/>
      <c r="DD46" s="10">
        <f>'[2]410043'!$X$57</f>
        <v>1031</v>
      </c>
      <c r="DE46" s="144">
        <f>'[2]410043'!$Y$57</f>
        <v>21067.699999999993</v>
      </c>
      <c r="DF46" s="246">
        <f t="shared" si="14"/>
        <v>0</v>
      </c>
      <c r="DG46" s="257">
        <f t="shared" si="15"/>
        <v>0</v>
      </c>
      <c r="DH46" s="250"/>
      <c r="DI46" s="144"/>
      <c r="DJ46" s="117"/>
      <c r="DK46" s="144"/>
      <c r="DL46" s="250"/>
      <c r="DM46" s="144"/>
      <c r="DN46" s="10">
        <f>'[1]410043'!$X$62-'[1]410043'!$X$15</f>
        <v>-1358</v>
      </c>
      <c r="DO46" s="144">
        <f>'[1]410043'!$Y$62-'[1]410043'!$Y$15</f>
        <v>-364.23</v>
      </c>
      <c r="DP46" s="11"/>
      <c r="DQ46" s="11"/>
      <c r="DR46" s="10">
        <f>'[2]410043'!$X$62-'[2]410043'!$X$15</f>
        <v>-1358</v>
      </c>
      <c r="DS46" s="144">
        <f>'[2]410043'!$Y$62-'[2]410043'!$Y$15</f>
        <v>-364.23</v>
      </c>
      <c r="DT46" s="246"/>
      <c r="DU46" s="257"/>
      <c r="DV46" s="250"/>
      <c r="DW46" s="144"/>
      <c r="DX46" s="250"/>
      <c r="DY46" s="144"/>
      <c r="DZ46" s="250"/>
      <c r="EA46" s="144"/>
      <c r="EC46" s="34"/>
    </row>
    <row r="47" spans="1:133" ht="18.75" x14ac:dyDescent="0.3">
      <c r="A47" s="114">
        <v>34</v>
      </c>
      <c r="B47" s="114" t="str">
        <f>'Скорая медицинская помощь'!B47</f>
        <v>410046</v>
      </c>
      <c r="C47" s="244" t="str">
        <f>'Скорая медицинская помощь'!C47</f>
        <v>ГБУЗ ККДИБ</v>
      </c>
      <c r="D47" s="313">
        <f>'[1]410046'!$X$43</f>
        <v>0</v>
      </c>
      <c r="E47" s="314">
        <f>'[1]410046'!$Y$43</f>
        <v>0</v>
      </c>
      <c r="F47" s="11"/>
      <c r="G47" s="11"/>
      <c r="H47" s="313">
        <f>'[2]410046'!$X$43</f>
        <v>0</v>
      </c>
      <c r="I47" s="316">
        <f>'[2]410046'!$Y$43</f>
        <v>0</v>
      </c>
      <c r="J47" s="311">
        <f t="shared" si="0"/>
        <v>0</v>
      </c>
      <c r="K47" s="312">
        <f t="shared" si="1"/>
        <v>0</v>
      </c>
      <c r="L47" s="291"/>
      <c r="M47" s="144"/>
      <c r="N47" s="250"/>
      <c r="O47" s="144"/>
      <c r="P47" s="117"/>
      <c r="Q47" s="144"/>
      <c r="R47" s="10">
        <f>'[1]410046'!$X$48</f>
        <v>0</v>
      </c>
      <c r="S47" s="144">
        <f>'[1]410046'!$Y$48</f>
        <v>0</v>
      </c>
      <c r="T47" s="11"/>
      <c r="U47" s="119"/>
      <c r="V47" s="63">
        <f>'[2]410046'!$X$48</f>
        <v>0</v>
      </c>
      <c r="W47" s="119">
        <f>'[2]410046'!$Y$48</f>
        <v>0</v>
      </c>
      <c r="X47" s="63">
        <f t="shared" si="2"/>
        <v>0</v>
      </c>
      <c r="Y47" s="391">
        <f t="shared" si="3"/>
        <v>0</v>
      </c>
      <c r="Z47" s="11"/>
      <c r="AA47" s="11"/>
      <c r="AB47" s="10"/>
      <c r="AC47" s="144"/>
      <c r="AD47" s="11"/>
      <c r="AE47" s="119"/>
      <c r="AF47" s="63">
        <f>'[1]410046'!$X$49</f>
        <v>0</v>
      </c>
      <c r="AG47" s="391">
        <f>'[1]410046'!$Y$49</f>
        <v>0</v>
      </c>
      <c r="AH47" s="11"/>
      <c r="AI47" s="11"/>
      <c r="AJ47" s="10">
        <f>'[2]410046'!$X$49</f>
        <v>0</v>
      </c>
      <c r="AK47" s="144">
        <f>'[2]410046'!$Y$49</f>
        <v>0</v>
      </c>
      <c r="AL47" s="246">
        <f t="shared" si="4"/>
        <v>0</v>
      </c>
      <c r="AM47" s="257">
        <f t="shared" si="5"/>
        <v>0</v>
      </c>
      <c r="AN47" s="291"/>
      <c r="AO47" s="292"/>
      <c r="AP47" s="344"/>
      <c r="AQ47" s="144"/>
      <c r="AR47" s="250"/>
      <c r="AS47" s="144"/>
      <c r="AT47" s="63">
        <f>'[1]410046'!$X$50</f>
        <v>0</v>
      </c>
      <c r="AU47" s="391">
        <f>'[1]410046'!$Y$50</f>
        <v>0</v>
      </c>
      <c r="AV47" s="11"/>
      <c r="AW47" s="11"/>
      <c r="AX47" s="10">
        <f>'[2]410046'!$X$50</f>
        <v>0</v>
      </c>
      <c r="AY47" s="144">
        <f>'[2]410046'!$Y$50</f>
        <v>0</v>
      </c>
      <c r="AZ47" s="246">
        <f t="shared" si="6"/>
        <v>0</v>
      </c>
      <c r="BA47" s="257">
        <f t="shared" si="7"/>
        <v>0</v>
      </c>
      <c r="BB47" s="291"/>
      <c r="BC47" s="292"/>
      <c r="BD47" s="344"/>
      <c r="BE47" s="144"/>
      <c r="BF47" s="250"/>
      <c r="BG47" s="144"/>
      <c r="BH47" s="10">
        <f>'[1]410046'!$X$52</f>
        <v>0</v>
      </c>
      <c r="BI47" s="144">
        <f>'[1]410046'!$Y$52</f>
        <v>0</v>
      </c>
      <c r="BJ47" s="11"/>
      <c r="BK47" s="11"/>
      <c r="BL47" s="10">
        <f>'[2]410046'!$X$52</f>
        <v>0</v>
      </c>
      <c r="BM47" s="144">
        <f>'[2]410046'!$Y$52</f>
        <v>0</v>
      </c>
      <c r="BN47" s="246">
        <f t="shared" si="8"/>
        <v>0</v>
      </c>
      <c r="BO47" s="257">
        <f t="shared" si="9"/>
        <v>0</v>
      </c>
      <c r="BP47" s="295"/>
      <c r="BQ47" s="296"/>
      <c r="BR47" s="117"/>
      <c r="BS47" s="144"/>
      <c r="BT47" s="117"/>
      <c r="BU47" s="144"/>
      <c r="BV47" s="10">
        <f>'[1]410046'!$X$56</f>
        <v>1300</v>
      </c>
      <c r="BW47" s="144">
        <f>'[1]410046'!$Y$56</f>
        <v>5575.57</v>
      </c>
      <c r="BX47" s="11"/>
      <c r="BY47" s="11"/>
      <c r="BZ47" s="10">
        <f>'[2]410046'!$X$56</f>
        <v>1300</v>
      </c>
      <c r="CA47" s="144">
        <f>'[2]410046'!$Y$56</f>
        <v>5575.57</v>
      </c>
      <c r="CB47" s="246">
        <f t="shared" si="10"/>
        <v>0</v>
      </c>
      <c r="CC47" s="257">
        <f t="shared" si="11"/>
        <v>0</v>
      </c>
      <c r="CD47" s="295"/>
      <c r="CE47" s="296"/>
      <c r="CF47" s="117"/>
      <c r="CG47" s="144"/>
      <c r="CH47" s="117"/>
      <c r="CI47" s="144"/>
      <c r="CJ47" s="250"/>
      <c r="CK47" s="144"/>
      <c r="CL47" s="276">
        <f>'[1]410046'!$X$74</f>
        <v>0</v>
      </c>
      <c r="CM47" s="276">
        <f>'[1]410046'!$Y$74</f>
        <v>0</v>
      </c>
      <c r="CN47" s="276"/>
      <c r="CO47" s="276"/>
      <c r="CP47" s="276">
        <f>'[2]410046'!$X$74</f>
        <v>0</v>
      </c>
      <c r="CQ47" s="276">
        <f>'[2]410046'!$Y$74</f>
        <v>0</v>
      </c>
      <c r="CR47" s="246">
        <f t="shared" si="12"/>
        <v>0</v>
      </c>
      <c r="CS47" s="257">
        <f t="shared" si="13"/>
        <v>0</v>
      </c>
      <c r="CT47" s="276"/>
      <c r="CU47" s="276"/>
      <c r="CV47" s="276"/>
      <c r="CW47" s="276"/>
      <c r="CX47" s="276"/>
      <c r="CY47" s="276"/>
      <c r="CZ47" s="10">
        <f>'[1]410046'!$X$57</f>
        <v>0</v>
      </c>
      <c r="DA47" s="144">
        <f>'[1]410046'!$Y$57</f>
        <v>0</v>
      </c>
      <c r="DB47" s="11"/>
      <c r="DC47" s="11"/>
      <c r="DD47" s="10">
        <f>'[2]410046'!$X$57</f>
        <v>0</v>
      </c>
      <c r="DE47" s="144">
        <f>'[2]410046'!$Y$57</f>
        <v>0</v>
      </c>
      <c r="DF47" s="246">
        <f t="shared" si="14"/>
        <v>0</v>
      </c>
      <c r="DG47" s="257">
        <f t="shared" si="15"/>
        <v>0</v>
      </c>
      <c r="DH47" s="250"/>
      <c r="DI47" s="144"/>
      <c r="DJ47" s="117"/>
      <c r="DK47" s="144"/>
      <c r="DL47" s="250"/>
      <c r="DM47" s="144"/>
      <c r="DN47" s="10">
        <f>'[1]410046'!$X$62-'[1]410046'!$X$15</f>
        <v>97234</v>
      </c>
      <c r="DO47" s="144">
        <f>'[1]410046'!$Y$62-'[1]410046'!$Y$15</f>
        <v>88424.28</v>
      </c>
      <c r="DP47" s="11"/>
      <c r="DQ47" s="11"/>
      <c r="DR47" s="10">
        <f>'[2]410046'!$X$62-'[2]410046'!$X$15</f>
        <v>97234</v>
      </c>
      <c r="DS47" s="144">
        <f>'[2]410046'!$Y$62-'[2]410046'!$Y$15</f>
        <v>88424.28</v>
      </c>
      <c r="DT47" s="246"/>
      <c r="DU47" s="257"/>
      <c r="DV47" s="250"/>
      <c r="DW47" s="144"/>
      <c r="DX47" s="250"/>
      <c r="DY47" s="144"/>
      <c r="DZ47" s="250"/>
      <c r="EA47" s="144"/>
      <c r="EB47" s="49"/>
      <c r="EC47" s="49"/>
    </row>
    <row r="48" spans="1:133" ht="18.75" x14ac:dyDescent="0.3">
      <c r="A48" s="114">
        <v>35</v>
      </c>
      <c r="B48" s="114" t="str">
        <f>'Скорая медицинская помощь'!B48</f>
        <v>410047</v>
      </c>
      <c r="C48" s="244" t="str">
        <f>'Скорая медицинская помощь'!C48</f>
        <v>ГБУЗ КК "ОЗЕРНОВСКАЯ РАЙОННАЯ БОЛЬНИЦА"</v>
      </c>
      <c r="D48" s="313">
        <f>'[1]410047'!$X$43</f>
        <v>1437</v>
      </c>
      <c r="E48" s="314">
        <f>'[1]410047'!$Y$43</f>
        <v>14259.679999999998</v>
      </c>
      <c r="F48" s="11"/>
      <c r="G48" s="11"/>
      <c r="H48" s="313">
        <f>'[2]410047'!$X$43</f>
        <v>1354</v>
      </c>
      <c r="I48" s="316">
        <f>'[2]410047'!$Y$43</f>
        <v>13518.66</v>
      </c>
      <c r="J48" s="311">
        <f t="shared" si="0"/>
        <v>-83</v>
      </c>
      <c r="K48" s="312">
        <f t="shared" si="1"/>
        <v>-741.01999999999862</v>
      </c>
      <c r="L48" s="291"/>
      <c r="M48" s="144"/>
      <c r="N48" s="250"/>
      <c r="O48" s="144"/>
      <c r="P48" s="117"/>
      <c r="Q48" s="144"/>
      <c r="R48" s="10">
        <f>'[1]410047'!$X$48</f>
        <v>0</v>
      </c>
      <c r="S48" s="144">
        <f>'[1]410047'!$Y$48</f>
        <v>0</v>
      </c>
      <c r="T48" s="11"/>
      <c r="U48" s="119"/>
      <c r="V48" s="63">
        <f>'[2]410047'!$X$48</f>
        <v>0</v>
      </c>
      <c r="W48" s="119">
        <f>'[2]410047'!$Y$48</f>
        <v>0</v>
      </c>
      <c r="X48" s="63">
        <f t="shared" si="2"/>
        <v>0</v>
      </c>
      <c r="Y48" s="391">
        <f t="shared" si="3"/>
        <v>0</v>
      </c>
      <c r="Z48" s="11"/>
      <c r="AA48" s="11"/>
      <c r="AB48" s="10"/>
      <c r="AC48" s="144"/>
      <c r="AD48" s="11"/>
      <c r="AE48" s="119"/>
      <c r="AF48" s="63">
        <f>'[1]410047'!$X$49</f>
        <v>2224</v>
      </c>
      <c r="AG48" s="391">
        <f>'[1]410047'!$Y$49</f>
        <v>27610.95</v>
      </c>
      <c r="AH48" s="11"/>
      <c r="AI48" s="11"/>
      <c r="AJ48" s="10">
        <f>'[2]410047'!$X$49</f>
        <v>2224</v>
      </c>
      <c r="AK48" s="144">
        <f>'[2]410047'!$Y$49</f>
        <v>27610.95</v>
      </c>
      <c r="AL48" s="246">
        <f t="shared" si="4"/>
        <v>0</v>
      </c>
      <c r="AM48" s="257">
        <f t="shared" si="5"/>
        <v>0</v>
      </c>
      <c r="AN48" s="291"/>
      <c r="AO48" s="292"/>
      <c r="AP48" s="344"/>
      <c r="AQ48" s="144"/>
      <c r="AR48" s="250"/>
      <c r="AS48" s="144"/>
      <c r="AT48" s="63">
        <f>'[1]410047'!$X$50</f>
        <v>81</v>
      </c>
      <c r="AU48" s="391">
        <f>'[1]410047'!$Y$50</f>
        <v>276.51</v>
      </c>
      <c r="AV48" s="11"/>
      <c r="AW48" s="11"/>
      <c r="AX48" s="10">
        <f>'[2]410047'!$X$50</f>
        <v>81</v>
      </c>
      <c r="AY48" s="144">
        <f>'[2]410047'!$Y$50</f>
        <v>276.51</v>
      </c>
      <c r="AZ48" s="246">
        <f t="shared" si="6"/>
        <v>0</v>
      </c>
      <c r="BA48" s="257">
        <f t="shared" si="7"/>
        <v>0</v>
      </c>
      <c r="BB48" s="291"/>
      <c r="BC48" s="292"/>
      <c r="BD48" s="344"/>
      <c r="BE48" s="144"/>
      <c r="BF48" s="250"/>
      <c r="BG48" s="144"/>
      <c r="BH48" s="10">
        <f>'[1]410047'!$X$52</f>
        <v>76</v>
      </c>
      <c r="BI48" s="144">
        <f>'[1]410047'!$Y$52</f>
        <v>893.22</v>
      </c>
      <c r="BJ48" s="11"/>
      <c r="BK48" s="11"/>
      <c r="BL48" s="10">
        <f>'[2]410047'!$X$52</f>
        <v>76</v>
      </c>
      <c r="BM48" s="144">
        <f>'[2]410047'!$Y$52</f>
        <v>893.22</v>
      </c>
      <c r="BN48" s="246">
        <f t="shared" si="8"/>
        <v>0</v>
      </c>
      <c r="BO48" s="257">
        <f t="shared" si="9"/>
        <v>0</v>
      </c>
      <c r="BP48" s="295"/>
      <c r="BQ48" s="296"/>
      <c r="BR48" s="117"/>
      <c r="BS48" s="144"/>
      <c r="BT48" s="117"/>
      <c r="BU48" s="144"/>
      <c r="BV48" s="10">
        <f>'[1]410047'!$X$56</f>
        <v>163</v>
      </c>
      <c r="BW48" s="144">
        <f>'[1]410047'!$Y$56</f>
        <v>700.1099999999999</v>
      </c>
      <c r="BX48" s="11"/>
      <c r="BY48" s="11"/>
      <c r="BZ48" s="10">
        <f>'[2]410047'!$X$56</f>
        <v>163</v>
      </c>
      <c r="CA48" s="144">
        <f>'[2]410047'!$Y$56</f>
        <v>700.1099999999999</v>
      </c>
      <c r="CB48" s="246">
        <f t="shared" si="10"/>
        <v>0</v>
      </c>
      <c r="CC48" s="257">
        <f t="shared" si="11"/>
        <v>0</v>
      </c>
      <c r="CD48" s="295"/>
      <c r="CE48" s="296"/>
      <c r="CF48" s="117"/>
      <c r="CG48" s="144"/>
      <c r="CH48" s="117"/>
      <c r="CI48" s="144"/>
      <c r="CJ48" s="250"/>
      <c r="CK48" s="144"/>
      <c r="CL48" s="276">
        <f>'[1]410047'!$X$74</f>
        <v>9</v>
      </c>
      <c r="CM48" s="276">
        <f>'[1]410047'!$Y$74</f>
        <v>51.040000000000006</v>
      </c>
      <c r="CN48" s="276"/>
      <c r="CO48" s="276"/>
      <c r="CP48" s="276">
        <f>'[2]410047'!$X$74</f>
        <v>9</v>
      </c>
      <c r="CQ48" s="276">
        <f>'[2]410047'!$Y$74</f>
        <v>51.040000000000006</v>
      </c>
      <c r="CR48" s="246">
        <f t="shared" si="12"/>
        <v>0</v>
      </c>
      <c r="CS48" s="257">
        <f t="shared" si="13"/>
        <v>0</v>
      </c>
      <c r="CT48" s="276"/>
      <c r="CU48" s="276"/>
      <c r="CV48" s="276"/>
      <c r="CW48" s="276"/>
      <c r="CX48" s="276"/>
      <c r="CY48" s="276"/>
      <c r="CZ48" s="10">
        <f>'[1]410047'!$X$57</f>
        <v>2183</v>
      </c>
      <c r="DA48" s="144">
        <f>'[1]410047'!$Y$57</f>
        <v>54294.140000000007</v>
      </c>
      <c r="DB48" s="11"/>
      <c r="DC48" s="11"/>
      <c r="DD48" s="10">
        <f>'[2]410047'!$X$57</f>
        <v>2183</v>
      </c>
      <c r="DE48" s="144">
        <f>'[2]410047'!$Y$57</f>
        <v>54294.140000000007</v>
      </c>
      <c r="DF48" s="246">
        <f t="shared" si="14"/>
        <v>0</v>
      </c>
      <c r="DG48" s="257">
        <f t="shared" si="15"/>
        <v>0</v>
      </c>
      <c r="DH48" s="250"/>
      <c r="DI48" s="144"/>
      <c r="DJ48" s="117"/>
      <c r="DK48" s="144"/>
      <c r="DL48" s="250"/>
      <c r="DM48" s="144"/>
      <c r="DN48" s="10">
        <f>'[1]410047'!$X$62-'[1]410047'!$X$15</f>
        <v>-3766</v>
      </c>
      <c r="DO48" s="144">
        <f>'[1]410047'!$Y$62-'[1]410047'!$Y$15</f>
        <v>-2753.2300000000005</v>
      </c>
      <c r="DP48" s="11"/>
      <c r="DQ48" s="11"/>
      <c r="DR48" s="10">
        <f>'[2]410047'!$X$62-'[2]410047'!$X$15</f>
        <v>-3766</v>
      </c>
      <c r="DS48" s="144">
        <f>'[2]410047'!$Y$62-'[2]410047'!$Y$15</f>
        <v>-2753.2300000000005</v>
      </c>
      <c r="DT48" s="246"/>
      <c r="DU48" s="257"/>
      <c r="DV48" s="250"/>
      <c r="DW48" s="144"/>
      <c r="DX48" s="250"/>
      <c r="DY48" s="144"/>
      <c r="DZ48" s="250"/>
      <c r="EA48" s="144"/>
      <c r="EC48" s="34"/>
    </row>
    <row r="49" spans="1:133" ht="18.75" x14ac:dyDescent="0.3">
      <c r="A49" s="114">
        <v>36</v>
      </c>
      <c r="B49" s="114" t="str">
        <f>'Скорая медицинская помощь'!B49</f>
        <v>410051</v>
      </c>
      <c r="C49" s="244" t="str">
        <f>'Скорая медицинская помощь'!C49</f>
        <v>ГБУЗ КК ЕССМП</v>
      </c>
      <c r="D49" s="313">
        <f>'[1]410051'!$X$43</f>
        <v>0</v>
      </c>
      <c r="E49" s="314">
        <f>'[1]410051'!$Y$43</f>
        <v>0</v>
      </c>
      <c r="F49" s="11"/>
      <c r="G49" s="11"/>
      <c r="H49" s="313">
        <f>'[2]410051'!$X$43</f>
        <v>0</v>
      </c>
      <c r="I49" s="316">
        <f>'[2]410051'!$Y$43</f>
        <v>0</v>
      </c>
      <c r="J49" s="311">
        <f t="shared" si="0"/>
        <v>0</v>
      </c>
      <c r="K49" s="312">
        <f t="shared" si="1"/>
        <v>0</v>
      </c>
      <c r="L49" s="291"/>
      <c r="M49" s="144"/>
      <c r="N49" s="250"/>
      <c r="O49" s="144"/>
      <c r="P49" s="117"/>
      <c r="Q49" s="144"/>
      <c r="R49" s="10">
        <f>'[1]410051'!$X$48</f>
        <v>0</v>
      </c>
      <c r="S49" s="144">
        <f>'[1]410051'!$Y$48</f>
        <v>0</v>
      </c>
      <c r="T49" s="11"/>
      <c r="U49" s="119"/>
      <c r="V49" s="63">
        <f>'[2]410051'!$X$48</f>
        <v>0</v>
      </c>
      <c r="W49" s="119">
        <f>'[2]410051'!$Y$48</f>
        <v>0</v>
      </c>
      <c r="X49" s="63">
        <f t="shared" si="2"/>
        <v>0</v>
      </c>
      <c r="Y49" s="391">
        <f t="shared" si="3"/>
        <v>0</v>
      </c>
      <c r="Z49" s="11"/>
      <c r="AA49" s="11"/>
      <c r="AB49" s="10"/>
      <c r="AC49" s="144"/>
      <c r="AD49" s="11"/>
      <c r="AE49" s="119"/>
      <c r="AF49" s="63">
        <f>'[1]410051'!$X$49</f>
        <v>0</v>
      </c>
      <c r="AG49" s="391">
        <f>'[1]410051'!$Y$49</f>
        <v>0</v>
      </c>
      <c r="AH49" s="11"/>
      <c r="AI49" s="11"/>
      <c r="AJ49" s="10">
        <f>'[2]410051'!$X$49</f>
        <v>0</v>
      </c>
      <c r="AK49" s="144">
        <f>'[2]410051'!$Y$49</f>
        <v>0</v>
      </c>
      <c r="AL49" s="246">
        <f t="shared" si="4"/>
        <v>0</v>
      </c>
      <c r="AM49" s="257">
        <f t="shared" si="5"/>
        <v>0</v>
      </c>
      <c r="AN49" s="291"/>
      <c r="AO49" s="292"/>
      <c r="AP49" s="344"/>
      <c r="AQ49" s="144"/>
      <c r="AR49" s="250"/>
      <c r="AS49" s="144"/>
      <c r="AT49" s="63">
        <f>'[1]410051'!$X$50</f>
        <v>0</v>
      </c>
      <c r="AU49" s="391">
        <f>'[1]410051'!$Y$50</f>
        <v>0</v>
      </c>
      <c r="AV49" s="11"/>
      <c r="AW49" s="11"/>
      <c r="AX49" s="10">
        <f>'[2]410051'!$X$50</f>
        <v>0</v>
      </c>
      <c r="AY49" s="144">
        <f>'[2]410051'!$Y$50</f>
        <v>0</v>
      </c>
      <c r="AZ49" s="246">
        <f t="shared" si="6"/>
        <v>0</v>
      </c>
      <c r="BA49" s="257">
        <f t="shared" si="7"/>
        <v>0</v>
      </c>
      <c r="BB49" s="291"/>
      <c r="BC49" s="292"/>
      <c r="BD49" s="344"/>
      <c r="BE49" s="144"/>
      <c r="BF49" s="250"/>
      <c r="BG49" s="144"/>
      <c r="BH49" s="10">
        <f>'[1]410051'!$X$52</f>
        <v>0</v>
      </c>
      <c r="BI49" s="144">
        <f>'[1]410051'!$Y$52</f>
        <v>0</v>
      </c>
      <c r="BJ49" s="11"/>
      <c r="BK49" s="11"/>
      <c r="BL49" s="10">
        <f>'[2]410051'!$X$52</f>
        <v>0</v>
      </c>
      <c r="BM49" s="144">
        <f>'[2]410051'!$Y$52</f>
        <v>0</v>
      </c>
      <c r="BN49" s="246">
        <f t="shared" si="8"/>
        <v>0</v>
      </c>
      <c r="BO49" s="257">
        <f t="shared" si="9"/>
        <v>0</v>
      </c>
      <c r="BP49" s="295"/>
      <c r="BQ49" s="296"/>
      <c r="BR49" s="117"/>
      <c r="BS49" s="144"/>
      <c r="BT49" s="117"/>
      <c r="BU49" s="144"/>
      <c r="BV49" s="10">
        <f>'[1]410051'!$X$56</f>
        <v>2200</v>
      </c>
      <c r="BW49" s="144">
        <f>'[1]410051'!$Y$56</f>
        <v>8777.2999999999993</v>
      </c>
      <c r="BX49" s="11"/>
      <c r="BY49" s="11"/>
      <c r="BZ49" s="10">
        <f>'[2]410051'!$X$56</f>
        <v>2200</v>
      </c>
      <c r="CA49" s="144">
        <f>'[2]410051'!$Y$56</f>
        <v>8777.2999999999993</v>
      </c>
      <c r="CB49" s="246">
        <f t="shared" si="10"/>
        <v>0</v>
      </c>
      <c r="CC49" s="257">
        <f t="shared" si="11"/>
        <v>0</v>
      </c>
      <c r="CD49" s="295"/>
      <c r="CE49" s="296"/>
      <c r="CF49" s="117"/>
      <c r="CG49" s="144"/>
      <c r="CH49" s="117"/>
      <c r="CI49" s="144"/>
      <c r="CJ49" s="250"/>
      <c r="CK49" s="144"/>
      <c r="CL49" s="276">
        <f>'[1]410051'!$X$74</f>
        <v>0</v>
      </c>
      <c r="CM49" s="276">
        <f>'[1]410051'!$Y$74</f>
        <v>0</v>
      </c>
      <c r="CN49" s="276"/>
      <c r="CO49" s="276"/>
      <c r="CP49" s="276">
        <f>'[2]410051'!$X$74</f>
        <v>0</v>
      </c>
      <c r="CQ49" s="276">
        <f>'[2]410051'!$Y$74</f>
        <v>0</v>
      </c>
      <c r="CR49" s="246">
        <f t="shared" si="12"/>
        <v>0</v>
      </c>
      <c r="CS49" s="257">
        <f t="shared" si="13"/>
        <v>0</v>
      </c>
      <c r="CT49" s="276"/>
      <c r="CU49" s="276"/>
      <c r="CV49" s="276"/>
      <c r="CW49" s="276"/>
      <c r="CX49" s="276"/>
      <c r="CY49" s="276"/>
      <c r="CZ49" s="10">
        <f>'[1]410051'!$X$57</f>
        <v>0</v>
      </c>
      <c r="DA49" s="144">
        <f>'[1]410051'!$Y$57</f>
        <v>0</v>
      </c>
      <c r="DB49" s="11"/>
      <c r="DC49" s="11"/>
      <c r="DD49" s="10">
        <f>'[2]410051'!$X$57</f>
        <v>0</v>
      </c>
      <c r="DE49" s="144">
        <f>'[2]410051'!$Y$57</f>
        <v>0</v>
      </c>
      <c r="DF49" s="246">
        <f t="shared" si="14"/>
        <v>0</v>
      </c>
      <c r="DG49" s="257">
        <f t="shared" si="15"/>
        <v>0</v>
      </c>
      <c r="DH49" s="250"/>
      <c r="DI49" s="144"/>
      <c r="DJ49" s="117"/>
      <c r="DK49" s="144"/>
      <c r="DL49" s="250"/>
      <c r="DM49" s="144"/>
      <c r="DN49" s="10">
        <f>'[1]410051'!$X$62-'[1]410051'!$X$15</f>
        <v>0</v>
      </c>
      <c r="DO49" s="144">
        <f>'[1]410051'!$Y$62-'[1]410051'!$Y$15</f>
        <v>0</v>
      </c>
      <c r="DP49" s="11"/>
      <c r="DQ49" s="11"/>
      <c r="DR49" s="10">
        <f>'[2]410051'!$X$62-'[2]410051'!$X$15</f>
        <v>0</v>
      </c>
      <c r="DS49" s="144">
        <f>'[2]410051'!$Y$62-'[2]410051'!$Y$15</f>
        <v>0</v>
      </c>
      <c r="DT49" s="246"/>
      <c r="DU49" s="257"/>
      <c r="DV49" s="250"/>
      <c r="DW49" s="144"/>
      <c r="DX49" s="250"/>
      <c r="DY49" s="144"/>
      <c r="DZ49" s="250"/>
      <c r="EA49" s="144"/>
      <c r="EC49" s="34"/>
    </row>
    <row r="50" spans="1:133" ht="18.75" x14ac:dyDescent="0.3">
      <c r="A50" s="114">
        <v>37</v>
      </c>
      <c r="B50" s="114" t="str">
        <f>'Скорая медицинская помощь'!B50</f>
        <v>410052</v>
      </c>
      <c r="C50" s="244" t="str">
        <f>'Скорая медицинская помощь'!C50</f>
        <v>ГБУЗКК "ПКГССМП"</v>
      </c>
      <c r="D50" s="313">
        <f>'[1]410052'!$X$43</f>
        <v>0</v>
      </c>
      <c r="E50" s="314">
        <f>'[1]410052'!$Y$43</f>
        <v>0</v>
      </c>
      <c r="F50" s="11"/>
      <c r="G50" s="11"/>
      <c r="H50" s="313">
        <f>'[2]410052'!$X$43</f>
        <v>0</v>
      </c>
      <c r="I50" s="316">
        <f>'[2]410052'!$Y$43</f>
        <v>0</v>
      </c>
      <c r="J50" s="311">
        <f t="shared" si="0"/>
        <v>0</v>
      </c>
      <c r="K50" s="312">
        <f t="shared" si="1"/>
        <v>0</v>
      </c>
      <c r="L50" s="291"/>
      <c r="M50" s="144"/>
      <c r="N50" s="250"/>
      <c r="O50" s="144"/>
      <c r="P50" s="117"/>
      <c r="Q50" s="144"/>
      <c r="R50" s="10">
        <f>'[1]410052'!$X$48</f>
        <v>0</v>
      </c>
      <c r="S50" s="144">
        <f>'[1]410052'!$Y$48</f>
        <v>0</v>
      </c>
      <c r="T50" s="11"/>
      <c r="U50" s="119"/>
      <c r="V50" s="63">
        <f>'[2]410052'!$X$48</f>
        <v>0</v>
      </c>
      <c r="W50" s="119">
        <f>'[2]410052'!$Y$48</f>
        <v>0</v>
      </c>
      <c r="X50" s="63">
        <f t="shared" si="2"/>
        <v>0</v>
      </c>
      <c r="Y50" s="391">
        <f t="shared" si="3"/>
        <v>0</v>
      </c>
      <c r="Z50" s="11"/>
      <c r="AA50" s="11"/>
      <c r="AB50" s="10"/>
      <c r="AC50" s="144"/>
      <c r="AD50" s="11"/>
      <c r="AE50" s="119"/>
      <c r="AF50" s="63">
        <f>'[1]410052'!$X$49</f>
        <v>0</v>
      </c>
      <c r="AG50" s="391">
        <f>'[1]410052'!$Y$49</f>
        <v>0</v>
      </c>
      <c r="AH50" s="11"/>
      <c r="AI50" s="11"/>
      <c r="AJ50" s="10">
        <f>'[2]410052'!$X$49</f>
        <v>0</v>
      </c>
      <c r="AK50" s="144">
        <f>'[2]410052'!$Y$49</f>
        <v>0</v>
      </c>
      <c r="AL50" s="246">
        <f t="shared" si="4"/>
        <v>0</v>
      </c>
      <c r="AM50" s="257">
        <f t="shared" si="5"/>
        <v>0</v>
      </c>
      <c r="AN50" s="291"/>
      <c r="AO50" s="292"/>
      <c r="AP50" s="344"/>
      <c r="AQ50" s="144"/>
      <c r="AR50" s="250"/>
      <c r="AS50" s="144"/>
      <c r="AT50" s="63">
        <f>'[1]410052'!$X$50</f>
        <v>0</v>
      </c>
      <c r="AU50" s="391">
        <f>'[1]410052'!$Y$50</f>
        <v>0</v>
      </c>
      <c r="AV50" s="11"/>
      <c r="AW50" s="11"/>
      <c r="AX50" s="10">
        <f>'[2]410052'!$X$50</f>
        <v>0</v>
      </c>
      <c r="AY50" s="144">
        <f>'[2]410052'!$Y$50</f>
        <v>0</v>
      </c>
      <c r="AZ50" s="246">
        <f t="shared" si="6"/>
        <v>0</v>
      </c>
      <c r="BA50" s="257">
        <f t="shared" si="7"/>
        <v>0</v>
      </c>
      <c r="BB50" s="291"/>
      <c r="BC50" s="292"/>
      <c r="BD50" s="344"/>
      <c r="BE50" s="144"/>
      <c r="BF50" s="250"/>
      <c r="BG50" s="144"/>
      <c r="BH50" s="10">
        <f>'[1]410052'!$X$52</f>
        <v>0</v>
      </c>
      <c r="BI50" s="144">
        <f>'[1]410052'!$Y$52</f>
        <v>0</v>
      </c>
      <c r="BJ50" s="11"/>
      <c r="BK50" s="11"/>
      <c r="BL50" s="10">
        <f>'[2]410052'!$X$52</f>
        <v>0</v>
      </c>
      <c r="BM50" s="144">
        <f>'[2]410052'!$Y$52</f>
        <v>0</v>
      </c>
      <c r="BN50" s="246">
        <f t="shared" si="8"/>
        <v>0</v>
      </c>
      <c r="BO50" s="257">
        <f t="shared" si="9"/>
        <v>0</v>
      </c>
      <c r="BP50" s="295"/>
      <c r="BQ50" s="296"/>
      <c r="BR50" s="117"/>
      <c r="BS50" s="144"/>
      <c r="BT50" s="117"/>
      <c r="BU50" s="144"/>
      <c r="BV50" s="10">
        <f>'[1]410052'!$X$56</f>
        <v>211</v>
      </c>
      <c r="BW50" s="144">
        <f>'[1]410052'!$Y$56</f>
        <v>841.82</v>
      </c>
      <c r="BX50" s="11"/>
      <c r="BY50" s="11"/>
      <c r="BZ50" s="10">
        <f>'[2]410052'!$X$56</f>
        <v>211</v>
      </c>
      <c r="CA50" s="144">
        <f>'[2]410052'!$Y$56</f>
        <v>841.82</v>
      </c>
      <c r="CB50" s="246">
        <f t="shared" si="10"/>
        <v>0</v>
      </c>
      <c r="CC50" s="257">
        <f t="shared" si="11"/>
        <v>0</v>
      </c>
      <c r="CD50" s="295"/>
      <c r="CE50" s="296"/>
      <c r="CF50" s="117"/>
      <c r="CG50" s="144"/>
      <c r="CH50" s="117"/>
      <c r="CI50" s="144"/>
      <c r="CJ50" s="250"/>
      <c r="CK50" s="144"/>
      <c r="CL50" s="276">
        <f>'[1]410052'!$X$74</f>
        <v>0</v>
      </c>
      <c r="CM50" s="276">
        <f>'[1]410052'!$Y$74</f>
        <v>0</v>
      </c>
      <c r="CN50" s="276"/>
      <c r="CO50" s="276"/>
      <c r="CP50" s="276">
        <f>'[2]410052'!$X$74</f>
        <v>0</v>
      </c>
      <c r="CQ50" s="276">
        <f>'[2]410052'!$Y$74</f>
        <v>0</v>
      </c>
      <c r="CR50" s="246">
        <f t="shared" si="12"/>
        <v>0</v>
      </c>
      <c r="CS50" s="257">
        <f t="shared" si="13"/>
        <v>0</v>
      </c>
      <c r="CT50" s="276"/>
      <c r="CU50" s="276"/>
      <c r="CV50" s="276"/>
      <c r="CW50" s="276"/>
      <c r="CX50" s="276"/>
      <c r="CY50" s="276"/>
      <c r="CZ50" s="10">
        <f>'[1]410052'!$X$57</f>
        <v>0</v>
      </c>
      <c r="DA50" s="144">
        <f>'[1]410052'!$Y$57</f>
        <v>0</v>
      </c>
      <c r="DB50" s="11"/>
      <c r="DC50" s="11"/>
      <c r="DD50" s="10">
        <f>'[2]410052'!$X$57</f>
        <v>0</v>
      </c>
      <c r="DE50" s="144">
        <f>'[2]410052'!$Y$57</f>
        <v>0</v>
      </c>
      <c r="DF50" s="246">
        <f t="shared" si="14"/>
        <v>0</v>
      </c>
      <c r="DG50" s="257">
        <f t="shared" si="15"/>
        <v>0</v>
      </c>
      <c r="DH50" s="250"/>
      <c r="DI50" s="144"/>
      <c r="DJ50" s="117"/>
      <c r="DK50" s="144"/>
      <c r="DL50" s="250"/>
      <c r="DM50" s="144"/>
      <c r="DN50" s="10">
        <f>'[1]410052'!$X$62-'[1]410052'!$X$15</f>
        <v>0</v>
      </c>
      <c r="DO50" s="144">
        <f>'[1]410052'!$Y$62-'[1]410052'!$Y$15</f>
        <v>0</v>
      </c>
      <c r="DP50" s="11"/>
      <c r="DQ50" s="11"/>
      <c r="DR50" s="10">
        <f>'[2]410052'!$X$62-'[2]410052'!$X$15</f>
        <v>0</v>
      </c>
      <c r="DS50" s="144">
        <f>'[2]410052'!$Y$62-'[2]410052'!$Y$15</f>
        <v>0</v>
      </c>
      <c r="DT50" s="246"/>
      <c r="DU50" s="257"/>
      <c r="DV50" s="250"/>
      <c r="DW50" s="144"/>
      <c r="DX50" s="250"/>
      <c r="DY50" s="144"/>
      <c r="DZ50" s="250"/>
      <c r="EA50" s="144"/>
      <c r="EC50" s="34"/>
    </row>
    <row r="51" spans="1:133" ht="18.75" x14ac:dyDescent="0.3">
      <c r="A51" s="114">
        <v>38</v>
      </c>
      <c r="B51" s="114" t="str">
        <f>'Скорая медицинская помощь'!B51</f>
        <v>410056</v>
      </c>
      <c r="C51" s="244" t="str">
        <f>'Скорая медицинская помощь'!C51</f>
        <v>ООО "КНК"</v>
      </c>
      <c r="D51" s="313">
        <f>'[1]410056'!$X$43</f>
        <v>0</v>
      </c>
      <c r="E51" s="314">
        <f>'[1]410056'!$Y$43</f>
        <v>0</v>
      </c>
      <c r="F51" s="11"/>
      <c r="G51" s="11"/>
      <c r="H51" s="313">
        <f>'[2]410056'!$X$43</f>
        <v>0</v>
      </c>
      <c r="I51" s="316">
        <f>'[2]410056'!$Y$43</f>
        <v>0</v>
      </c>
      <c r="J51" s="311">
        <f t="shared" si="0"/>
        <v>0</v>
      </c>
      <c r="K51" s="312">
        <f t="shared" si="1"/>
        <v>0</v>
      </c>
      <c r="L51" s="291"/>
      <c r="M51" s="144"/>
      <c r="N51" s="250"/>
      <c r="O51" s="144"/>
      <c r="P51" s="117"/>
      <c r="Q51" s="144"/>
      <c r="R51" s="10">
        <f>'[1]410056'!$X$48</f>
        <v>0</v>
      </c>
      <c r="S51" s="144">
        <f>'[1]410056'!$Y$48</f>
        <v>0</v>
      </c>
      <c r="T51" s="11"/>
      <c r="U51" s="119"/>
      <c r="V51" s="63">
        <f>'[2]410056'!$X$48</f>
        <v>0</v>
      </c>
      <c r="W51" s="119">
        <f>'[2]410056'!$Y$48</f>
        <v>0</v>
      </c>
      <c r="X51" s="63">
        <f t="shared" si="2"/>
        <v>0</v>
      </c>
      <c r="Y51" s="391">
        <f t="shared" si="3"/>
        <v>0</v>
      </c>
      <c r="Z51" s="11"/>
      <c r="AA51" s="11"/>
      <c r="AB51" s="10"/>
      <c r="AC51" s="144"/>
      <c r="AD51" s="11"/>
      <c r="AE51" s="119"/>
      <c r="AF51" s="63">
        <f>'[1]410056'!$X$49</f>
        <v>0</v>
      </c>
      <c r="AG51" s="391">
        <f>'[1]410056'!$Y$49</f>
        <v>0</v>
      </c>
      <c r="AH51" s="11"/>
      <c r="AI51" s="11"/>
      <c r="AJ51" s="10">
        <f>'[2]410056'!$X$49</f>
        <v>0</v>
      </c>
      <c r="AK51" s="144">
        <f>'[2]410056'!$Y$49</f>
        <v>0</v>
      </c>
      <c r="AL51" s="246">
        <f t="shared" si="4"/>
        <v>0</v>
      </c>
      <c r="AM51" s="257">
        <f t="shared" si="5"/>
        <v>0</v>
      </c>
      <c r="AN51" s="291"/>
      <c r="AO51" s="292"/>
      <c r="AP51" s="344"/>
      <c r="AQ51" s="144"/>
      <c r="AR51" s="250"/>
      <c r="AS51" s="144"/>
      <c r="AT51" s="63">
        <f>'[1]410056'!$X$50</f>
        <v>0</v>
      </c>
      <c r="AU51" s="391">
        <f>'[1]410056'!$Y$50</f>
        <v>0</v>
      </c>
      <c r="AV51" s="11"/>
      <c r="AW51" s="11"/>
      <c r="AX51" s="10">
        <f>'[2]410056'!$X$50</f>
        <v>0</v>
      </c>
      <c r="AY51" s="144">
        <f>'[2]410056'!$Y$50</f>
        <v>0</v>
      </c>
      <c r="AZ51" s="246">
        <f t="shared" si="6"/>
        <v>0</v>
      </c>
      <c r="BA51" s="257">
        <f t="shared" si="7"/>
        <v>0</v>
      </c>
      <c r="BB51" s="291"/>
      <c r="BC51" s="292"/>
      <c r="BD51" s="344"/>
      <c r="BE51" s="144"/>
      <c r="BF51" s="250"/>
      <c r="BG51" s="144"/>
      <c r="BH51" s="10">
        <f>'[1]410056'!$X$52</f>
        <v>0</v>
      </c>
      <c r="BI51" s="144">
        <f>'[1]410056'!$Y$52</f>
        <v>0</v>
      </c>
      <c r="BJ51" s="11"/>
      <c r="BK51" s="11"/>
      <c r="BL51" s="10">
        <f>'[2]410056'!$X$52</f>
        <v>0</v>
      </c>
      <c r="BM51" s="144">
        <f>'[2]410056'!$Y$52</f>
        <v>0</v>
      </c>
      <c r="BN51" s="246">
        <f t="shared" si="8"/>
        <v>0</v>
      </c>
      <c r="BO51" s="257">
        <f t="shared" si="9"/>
        <v>0</v>
      </c>
      <c r="BP51" s="295"/>
      <c r="BQ51" s="296"/>
      <c r="BR51" s="117"/>
      <c r="BS51" s="144"/>
      <c r="BT51" s="117"/>
      <c r="BU51" s="144"/>
      <c r="BV51" s="10">
        <f>'[1]410056'!$X$56</f>
        <v>0</v>
      </c>
      <c r="BW51" s="144">
        <f>'[1]410056'!$Y$56</f>
        <v>0</v>
      </c>
      <c r="BX51" s="11"/>
      <c r="BY51" s="11"/>
      <c r="BZ51" s="10">
        <f>'[2]410056'!$X$56</f>
        <v>0</v>
      </c>
      <c r="CA51" s="144">
        <f>'[2]410056'!$Y$56</f>
        <v>0</v>
      </c>
      <c r="CB51" s="246">
        <f t="shared" si="10"/>
        <v>0</v>
      </c>
      <c r="CC51" s="257">
        <f t="shared" si="11"/>
        <v>0</v>
      </c>
      <c r="CD51" s="295"/>
      <c r="CE51" s="296"/>
      <c r="CF51" s="117"/>
      <c r="CG51" s="144"/>
      <c r="CH51" s="117"/>
      <c r="CI51" s="144"/>
      <c r="CJ51" s="250"/>
      <c r="CK51" s="144"/>
      <c r="CL51" s="276">
        <f>'[1]410056'!$X$74</f>
        <v>0</v>
      </c>
      <c r="CM51" s="276">
        <f>'[1]410056'!$Y$74</f>
        <v>0</v>
      </c>
      <c r="CN51" s="276"/>
      <c r="CO51" s="276"/>
      <c r="CP51" s="276">
        <f>'[2]410056'!$X$74</f>
        <v>0</v>
      </c>
      <c r="CQ51" s="276">
        <f>'[2]410056'!$Y$74</f>
        <v>0</v>
      </c>
      <c r="CR51" s="246">
        <f t="shared" si="12"/>
        <v>0</v>
      </c>
      <c r="CS51" s="257">
        <f t="shared" si="13"/>
        <v>0</v>
      </c>
      <c r="CT51" s="276"/>
      <c r="CU51" s="276"/>
      <c r="CV51" s="276"/>
      <c r="CW51" s="276"/>
      <c r="CX51" s="276"/>
      <c r="CY51" s="276"/>
      <c r="CZ51" s="10">
        <f>'[1]410056'!$X$57</f>
        <v>0</v>
      </c>
      <c r="DA51" s="144">
        <f>'[1]410056'!$Y$57</f>
        <v>0</v>
      </c>
      <c r="DB51" s="11"/>
      <c r="DC51" s="11"/>
      <c r="DD51" s="10">
        <f>'[2]410056'!$X$57</f>
        <v>0</v>
      </c>
      <c r="DE51" s="144">
        <f>'[2]410056'!$Y$57</f>
        <v>0</v>
      </c>
      <c r="DF51" s="246">
        <f t="shared" si="14"/>
        <v>0</v>
      </c>
      <c r="DG51" s="257">
        <f t="shared" si="15"/>
        <v>0</v>
      </c>
      <c r="DH51" s="250"/>
      <c r="DI51" s="144"/>
      <c r="DJ51" s="117"/>
      <c r="DK51" s="144"/>
      <c r="DL51" s="250"/>
      <c r="DM51" s="144"/>
      <c r="DN51" s="10">
        <f>'[1]410056'!$X$62-'[1]410056'!$X$15</f>
        <v>598</v>
      </c>
      <c r="DO51" s="144">
        <f>'[1]410056'!$Y$62-'[1]410056'!$Y$15</f>
        <v>6021.58</v>
      </c>
      <c r="DP51" s="11"/>
      <c r="DQ51" s="11"/>
      <c r="DR51" s="10">
        <f>'[2]410056'!$X$62-'[2]410056'!$X$15</f>
        <v>598</v>
      </c>
      <c r="DS51" s="144">
        <f>'[2]410056'!$Y$62-'[2]410056'!$Y$15</f>
        <v>6021.58</v>
      </c>
      <c r="DT51" s="246"/>
      <c r="DU51" s="257"/>
      <c r="DV51" s="250"/>
      <c r="DW51" s="144"/>
      <c r="DX51" s="250"/>
      <c r="DY51" s="144"/>
      <c r="DZ51" s="250"/>
      <c r="EA51" s="144"/>
      <c r="EC51" s="34"/>
    </row>
    <row r="52" spans="1:133" ht="18.75" x14ac:dyDescent="0.3">
      <c r="A52" s="114">
        <v>39</v>
      </c>
      <c r="B52" s="114" t="str">
        <f>'Скорая медицинская помощь'!B52</f>
        <v>410058</v>
      </c>
      <c r="C52" s="244" t="str">
        <f>'Скорая медицинская помощь'!C52</f>
        <v>ООО РЦ "ОРМЕДИУМ"</v>
      </c>
      <c r="D52" s="313">
        <f>'[1]410058'!$X$43</f>
        <v>0</v>
      </c>
      <c r="E52" s="314">
        <f>'[1]410058'!$Y$43</f>
        <v>0</v>
      </c>
      <c r="F52" s="11"/>
      <c r="G52" s="11"/>
      <c r="H52" s="313">
        <f>'[2]410058'!$X$43</f>
        <v>0</v>
      </c>
      <c r="I52" s="316">
        <f>'[2]410058'!$Y$43</f>
        <v>0</v>
      </c>
      <c r="J52" s="311">
        <f t="shared" si="0"/>
        <v>0</v>
      </c>
      <c r="K52" s="312">
        <f t="shared" si="1"/>
        <v>0</v>
      </c>
      <c r="L52" s="291"/>
      <c r="M52" s="144"/>
      <c r="N52" s="250"/>
      <c r="O52" s="144"/>
      <c r="P52" s="117"/>
      <c r="Q52" s="144"/>
      <c r="R52" s="10">
        <f>'[1]410058'!$X$48</f>
        <v>0</v>
      </c>
      <c r="S52" s="144">
        <f>'[1]410058'!$Y$48</f>
        <v>0</v>
      </c>
      <c r="T52" s="11"/>
      <c r="U52" s="119"/>
      <c r="V52" s="63">
        <f>'[2]410058'!$X$48</f>
        <v>0</v>
      </c>
      <c r="W52" s="119">
        <f>'[2]410058'!$Y$48</f>
        <v>0</v>
      </c>
      <c r="X52" s="63">
        <f t="shared" si="2"/>
        <v>0</v>
      </c>
      <c r="Y52" s="391">
        <f t="shared" si="3"/>
        <v>0</v>
      </c>
      <c r="Z52" s="11"/>
      <c r="AA52" s="11"/>
      <c r="AB52" s="10"/>
      <c r="AC52" s="144"/>
      <c r="AD52" s="11"/>
      <c r="AE52" s="119"/>
      <c r="AF52" s="63">
        <f>'[1]410058'!$X$49</f>
        <v>0</v>
      </c>
      <c r="AG52" s="391">
        <f>'[1]410058'!$Y$49</f>
        <v>0</v>
      </c>
      <c r="AH52" s="11"/>
      <c r="AI52" s="11"/>
      <c r="AJ52" s="10">
        <f>'[2]410058'!$X$49</f>
        <v>0</v>
      </c>
      <c r="AK52" s="144">
        <f>'[2]410058'!$Y$49</f>
        <v>0</v>
      </c>
      <c r="AL52" s="246">
        <f t="shared" si="4"/>
        <v>0</v>
      </c>
      <c r="AM52" s="257">
        <f t="shared" si="5"/>
        <v>0</v>
      </c>
      <c r="AN52" s="291"/>
      <c r="AO52" s="292"/>
      <c r="AP52" s="344"/>
      <c r="AQ52" s="144"/>
      <c r="AR52" s="250"/>
      <c r="AS52" s="144"/>
      <c r="AT52" s="63">
        <f>'[1]410058'!$X$50</f>
        <v>0</v>
      </c>
      <c r="AU52" s="391">
        <f>'[1]410058'!$Y$50</f>
        <v>0</v>
      </c>
      <c r="AV52" s="11"/>
      <c r="AW52" s="11"/>
      <c r="AX52" s="10">
        <f>'[2]410058'!$X$50</f>
        <v>0</v>
      </c>
      <c r="AY52" s="144">
        <f>'[2]410058'!$Y$50</f>
        <v>0</v>
      </c>
      <c r="AZ52" s="246">
        <f t="shared" si="6"/>
        <v>0</v>
      </c>
      <c r="BA52" s="257">
        <f t="shared" si="7"/>
        <v>0</v>
      </c>
      <c r="BB52" s="291"/>
      <c r="BC52" s="292"/>
      <c r="BD52" s="344"/>
      <c r="BE52" s="144"/>
      <c r="BF52" s="250"/>
      <c r="BG52" s="144"/>
      <c r="BH52" s="10">
        <f>'[1]410058'!$X$52</f>
        <v>0</v>
      </c>
      <c r="BI52" s="144">
        <f>'[1]410058'!$Y$52</f>
        <v>0</v>
      </c>
      <c r="BJ52" s="11"/>
      <c r="BK52" s="11"/>
      <c r="BL52" s="10">
        <f>'[2]410058'!$X$52</f>
        <v>0</v>
      </c>
      <c r="BM52" s="144">
        <f>'[2]410058'!$Y$52</f>
        <v>0</v>
      </c>
      <c r="BN52" s="246">
        <f t="shared" si="8"/>
        <v>0</v>
      </c>
      <c r="BO52" s="257">
        <f t="shared" si="9"/>
        <v>0</v>
      </c>
      <c r="BP52" s="295"/>
      <c r="BQ52" s="296"/>
      <c r="BR52" s="117"/>
      <c r="BS52" s="144"/>
      <c r="BT52" s="117"/>
      <c r="BU52" s="144"/>
      <c r="BV52" s="10">
        <f>'[1]410058'!$X$56</f>
        <v>0</v>
      </c>
      <c r="BW52" s="144">
        <f>'[1]410058'!$Y$56</f>
        <v>0</v>
      </c>
      <c r="BX52" s="11"/>
      <c r="BY52" s="11"/>
      <c r="BZ52" s="10">
        <f>'[2]410058'!$X$56</f>
        <v>0</v>
      </c>
      <c r="CA52" s="144">
        <f>'[2]410058'!$Y$56</f>
        <v>0</v>
      </c>
      <c r="CB52" s="246">
        <f t="shared" si="10"/>
        <v>0</v>
      </c>
      <c r="CC52" s="257">
        <f t="shared" si="11"/>
        <v>0</v>
      </c>
      <c r="CD52" s="295"/>
      <c r="CE52" s="296"/>
      <c r="CF52" s="117"/>
      <c r="CG52" s="144"/>
      <c r="CH52" s="250"/>
      <c r="CI52" s="144"/>
      <c r="CJ52" s="250"/>
      <c r="CK52" s="144"/>
      <c r="CL52" s="276">
        <f>'[1]410058'!$X$74</f>
        <v>0</v>
      </c>
      <c r="CM52" s="276">
        <f>'[1]410058'!$Y$74</f>
        <v>0</v>
      </c>
      <c r="CN52" s="276"/>
      <c r="CO52" s="276"/>
      <c r="CP52" s="276">
        <f>'[2]410058'!$X$74</f>
        <v>0</v>
      </c>
      <c r="CQ52" s="276">
        <f>'[2]410058'!$Y$74</f>
        <v>0</v>
      </c>
      <c r="CR52" s="246">
        <f t="shared" si="12"/>
        <v>0</v>
      </c>
      <c r="CS52" s="257">
        <f t="shared" si="13"/>
        <v>0</v>
      </c>
      <c r="CT52" s="276"/>
      <c r="CU52" s="276"/>
      <c r="CV52" s="276"/>
      <c r="CW52" s="276"/>
      <c r="CX52" s="276"/>
      <c r="CY52" s="276"/>
      <c r="CZ52" s="10">
        <f>'[1]410058'!$X$57</f>
        <v>0</v>
      </c>
      <c r="DA52" s="144">
        <f>'[1]410058'!$Y$57</f>
        <v>0</v>
      </c>
      <c r="DB52" s="11"/>
      <c r="DC52" s="11"/>
      <c r="DD52" s="10">
        <f>'[2]410058'!$X$57</f>
        <v>0</v>
      </c>
      <c r="DE52" s="144">
        <f>'[2]410058'!$Y$57</f>
        <v>0</v>
      </c>
      <c r="DF52" s="246">
        <f t="shared" si="14"/>
        <v>0</v>
      </c>
      <c r="DG52" s="257">
        <f t="shared" si="15"/>
        <v>0</v>
      </c>
      <c r="DH52" s="250"/>
      <c r="DI52" s="144"/>
      <c r="DJ52" s="117"/>
      <c r="DK52" s="144"/>
      <c r="DL52" s="250"/>
      <c r="DM52" s="144"/>
      <c r="DN52" s="10">
        <f>'[1]410058'!$X$62-'[1]410058'!$X$15</f>
        <v>44</v>
      </c>
      <c r="DO52" s="144">
        <f>'[1]410058'!$Y$62-'[1]410058'!$Y$15</f>
        <v>175.91</v>
      </c>
      <c r="DP52" s="11"/>
      <c r="DQ52" s="11"/>
      <c r="DR52" s="10">
        <f>'[2]410058'!$X$62-'[2]410058'!$X$15</f>
        <v>44</v>
      </c>
      <c r="DS52" s="144">
        <f>'[2]410058'!$Y$62-'[2]410058'!$Y$15</f>
        <v>175.91</v>
      </c>
      <c r="DT52" s="246"/>
      <c r="DU52" s="257"/>
      <c r="DV52" s="250"/>
      <c r="DW52" s="144"/>
      <c r="DX52" s="250"/>
      <c r="DY52" s="144"/>
      <c r="DZ52" s="250"/>
      <c r="EA52" s="144"/>
      <c r="EC52" s="34"/>
    </row>
    <row r="53" spans="1:133" ht="18.75" x14ac:dyDescent="0.3">
      <c r="A53" s="114">
        <v>40</v>
      </c>
      <c r="B53" s="114">
        <f>'Скорая медицинская помощь'!B53</f>
        <v>0</v>
      </c>
      <c r="C53" s="244">
        <f>'Скорая медицинская помощь'!C53</f>
        <v>0</v>
      </c>
      <c r="D53" s="313">
        <f>'[1]410064'!$X$43</f>
        <v>0</v>
      </c>
      <c r="E53" s="314">
        <f>'[1]410064'!$Y$43</f>
        <v>0</v>
      </c>
      <c r="F53" s="11"/>
      <c r="G53" s="11"/>
      <c r="H53" s="313">
        <f>'[2]410064'!$X$43</f>
        <v>0</v>
      </c>
      <c r="I53" s="316">
        <f>'[2]410064'!$Y$43</f>
        <v>0</v>
      </c>
      <c r="J53" s="311">
        <f t="shared" si="0"/>
        <v>0</v>
      </c>
      <c r="K53" s="312">
        <f t="shared" si="1"/>
        <v>0</v>
      </c>
      <c r="L53" s="291"/>
      <c r="M53" s="144"/>
      <c r="N53" s="250"/>
      <c r="O53" s="144"/>
      <c r="P53" s="117"/>
      <c r="Q53" s="144"/>
      <c r="R53" s="10">
        <f>'[1]410064'!$X$48</f>
        <v>0</v>
      </c>
      <c r="S53" s="144">
        <f>'[1]410064'!$Y$48</f>
        <v>0</v>
      </c>
      <c r="T53" s="11"/>
      <c r="U53" s="119"/>
      <c r="V53" s="63">
        <f>'[2]410064'!$X$48</f>
        <v>0</v>
      </c>
      <c r="W53" s="119">
        <f>'[2]410064'!$Y$48</f>
        <v>0</v>
      </c>
      <c r="X53" s="63">
        <f t="shared" si="2"/>
        <v>0</v>
      </c>
      <c r="Y53" s="391">
        <f t="shared" si="3"/>
        <v>0</v>
      </c>
      <c r="Z53" s="11"/>
      <c r="AA53" s="11"/>
      <c r="AB53" s="10"/>
      <c r="AC53" s="144"/>
      <c r="AD53" s="11"/>
      <c r="AE53" s="119"/>
      <c r="AF53" s="63">
        <f>'[1]410064'!$X$49</f>
        <v>0</v>
      </c>
      <c r="AG53" s="391">
        <f>'[1]410064'!$Y$49</f>
        <v>0</v>
      </c>
      <c r="AH53" s="11"/>
      <c r="AI53" s="11"/>
      <c r="AJ53" s="10">
        <f>'[2]410064'!$X$49</f>
        <v>0</v>
      </c>
      <c r="AK53" s="144">
        <f>'[2]410064'!$Y$49</f>
        <v>0</v>
      </c>
      <c r="AL53" s="246">
        <f t="shared" si="4"/>
        <v>0</v>
      </c>
      <c r="AM53" s="257">
        <f t="shared" si="5"/>
        <v>0</v>
      </c>
      <c r="AN53" s="291"/>
      <c r="AO53" s="292"/>
      <c r="AP53" s="344"/>
      <c r="AQ53" s="144"/>
      <c r="AR53" s="250"/>
      <c r="AS53" s="144"/>
      <c r="AT53" s="63">
        <f>'[1]410064'!$X$50</f>
        <v>0</v>
      </c>
      <c r="AU53" s="391">
        <f>'[1]410064'!$Y$50</f>
        <v>0</v>
      </c>
      <c r="AV53" s="11"/>
      <c r="AW53" s="11"/>
      <c r="AX53" s="10">
        <f>'[2]410064'!$X$50</f>
        <v>0</v>
      </c>
      <c r="AY53" s="144">
        <f>'[2]410064'!$Y$50</f>
        <v>0</v>
      </c>
      <c r="AZ53" s="246">
        <f t="shared" si="6"/>
        <v>0</v>
      </c>
      <c r="BA53" s="257">
        <f t="shared" si="7"/>
        <v>0</v>
      </c>
      <c r="BB53" s="291"/>
      <c r="BC53" s="292"/>
      <c r="BD53" s="344"/>
      <c r="BE53" s="144"/>
      <c r="BF53" s="250"/>
      <c r="BG53" s="144"/>
      <c r="BH53" s="10">
        <f>'[1]410064'!$X$52</f>
        <v>0</v>
      </c>
      <c r="BI53" s="144">
        <f>'[1]410064'!$Y$52</f>
        <v>0</v>
      </c>
      <c r="BJ53" s="11"/>
      <c r="BK53" s="11"/>
      <c r="BL53" s="10">
        <f>'[2]410064'!$X$52</f>
        <v>0</v>
      </c>
      <c r="BM53" s="144">
        <f>'[2]410064'!$Y$52</f>
        <v>0</v>
      </c>
      <c r="BN53" s="246">
        <f t="shared" si="8"/>
        <v>0</v>
      </c>
      <c r="BO53" s="257">
        <f t="shared" si="9"/>
        <v>0</v>
      </c>
      <c r="BP53" s="295"/>
      <c r="BQ53" s="296"/>
      <c r="BR53" s="117"/>
      <c r="BS53" s="144"/>
      <c r="BT53" s="117"/>
      <c r="BU53" s="144"/>
      <c r="BV53" s="10">
        <f>'[1]410064'!$X$56</f>
        <v>0</v>
      </c>
      <c r="BW53" s="144">
        <f>'[1]410064'!$Y$56</f>
        <v>0</v>
      </c>
      <c r="BX53" s="11"/>
      <c r="BY53" s="11"/>
      <c r="BZ53" s="10">
        <f>'[2]410064'!$X$56</f>
        <v>0</v>
      </c>
      <c r="CA53" s="144">
        <f>'[2]410064'!$Y$56</f>
        <v>0</v>
      </c>
      <c r="CB53" s="246">
        <f t="shared" si="10"/>
        <v>0</v>
      </c>
      <c r="CC53" s="257">
        <f t="shared" si="11"/>
        <v>0</v>
      </c>
      <c r="CD53" s="295"/>
      <c r="CE53" s="296"/>
      <c r="CF53" s="117"/>
      <c r="CG53" s="144"/>
      <c r="CH53" s="250"/>
      <c r="CI53" s="144"/>
      <c r="CJ53" s="250"/>
      <c r="CK53" s="144"/>
      <c r="CL53" s="276">
        <f>'[1]410064'!$X$74</f>
        <v>0</v>
      </c>
      <c r="CM53" s="276">
        <f>'[1]410064'!$Y$74</f>
        <v>0</v>
      </c>
      <c r="CN53" s="276"/>
      <c r="CO53" s="276"/>
      <c r="CP53" s="276">
        <f>'[2]410064'!$X$74</f>
        <v>0</v>
      </c>
      <c r="CQ53" s="276">
        <f>'[2]410064'!$Y$74</f>
        <v>0</v>
      </c>
      <c r="CR53" s="246">
        <f t="shared" si="12"/>
        <v>0</v>
      </c>
      <c r="CS53" s="257">
        <f t="shared" si="13"/>
        <v>0</v>
      </c>
      <c r="CT53" s="276"/>
      <c r="CU53" s="276"/>
      <c r="CV53" s="276"/>
      <c r="CW53" s="276"/>
      <c r="CX53" s="276"/>
      <c r="CY53" s="276"/>
      <c r="CZ53" s="10">
        <f>'[1]410064'!$X$57</f>
        <v>0</v>
      </c>
      <c r="DA53" s="144">
        <f>'[1]410064'!$Y$57</f>
        <v>0</v>
      </c>
      <c r="DB53" s="11"/>
      <c r="DC53" s="11"/>
      <c r="DD53" s="10">
        <f>'[2]410064'!$X$57</f>
        <v>0</v>
      </c>
      <c r="DE53" s="144">
        <f>'[2]410064'!$Y$57</f>
        <v>0</v>
      </c>
      <c r="DF53" s="246">
        <f t="shared" si="14"/>
        <v>0</v>
      </c>
      <c r="DG53" s="257">
        <f t="shared" si="15"/>
        <v>0</v>
      </c>
      <c r="DH53" s="250"/>
      <c r="DI53" s="144"/>
      <c r="DJ53" s="117"/>
      <c r="DK53" s="144"/>
      <c r="DL53" s="250"/>
      <c r="DM53" s="144"/>
      <c r="DN53" s="10"/>
      <c r="DO53" s="144"/>
      <c r="DP53" s="11"/>
      <c r="DQ53" s="11"/>
      <c r="DR53" s="10"/>
      <c r="DS53" s="144"/>
      <c r="DT53" s="246"/>
      <c r="DU53" s="257"/>
      <c r="DV53" s="250"/>
      <c r="DW53" s="144"/>
      <c r="DX53" s="250"/>
      <c r="DY53" s="144"/>
      <c r="DZ53" s="250"/>
      <c r="EA53" s="144"/>
      <c r="EB53" s="49"/>
      <c r="EC53" s="34"/>
    </row>
    <row r="54" spans="1:133" ht="18.75" x14ac:dyDescent="0.3">
      <c r="A54" s="114">
        <v>41</v>
      </c>
      <c r="B54" s="114" t="str">
        <f>'Скорая медицинская помощь'!B54</f>
        <v>410068</v>
      </c>
      <c r="C54" s="244" t="str">
        <f>'Скорая медицинская помощь'!C54</f>
        <v>ГБУЗ КК ЦОЗМП</v>
      </c>
      <c r="D54" s="313">
        <f>'[1]410068'!$X$43</f>
        <v>9007</v>
      </c>
      <c r="E54" s="314">
        <f>'[1]410068'!$Y$43</f>
        <v>91301.45</v>
      </c>
      <c r="F54" s="11"/>
      <c r="G54" s="11"/>
      <c r="H54" s="313">
        <f>'[2]410068'!$X$43</f>
        <v>8319</v>
      </c>
      <c r="I54" s="316">
        <f>'[2]410068'!$Y$43</f>
        <v>85097.14</v>
      </c>
      <c r="J54" s="311">
        <f t="shared" si="0"/>
        <v>-688</v>
      </c>
      <c r="K54" s="312">
        <f t="shared" si="1"/>
        <v>-6204.3099999999977</v>
      </c>
      <c r="L54" s="291"/>
      <c r="M54" s="144"/>
      <c r="N54" s="250"/>
      <c r="O54" s="144"/>
      <c r="P54" s="117"/>
      <c r="Q54" s="144"/>
      <c r="R54" s="10">
        <f>'[1]410068'!$X$48</f>
        <v>0</v>
      </c>
      <c r="S54" s="144">
        <f>'[1]410068'!$Y$48</f>
        <v>0</v>
      </c>
      <c r="T54" s="11"/>
      <c r="U54" s="119"/>
      <c r="V54" s="63">
        <f>'[2]410068'!$X$48</f>
        <v>0</v>
      </c>
      <c r="W54" s="119">
        <f>'[2]410068'!$Y$48</f>
        <v>0</v>
      </c>
      <c r="X54" s="63">
        <f t="shared" si="2"/>
        <v>0</v>
      </c>
      <c r="Y54" s="391">
        <f t="shared" si="3"/>
        <v>0</v>
      </c>
      <c r="Z54" s="11"/>
      <c r="AA54" s="11"/>
      <c r="AB54" s="10"/>
      <c r="AC54" s="144"/>
      <c r="AD54" s="11"/>
      <c r="AE54" s="119"/>
      <c r="AF54" s="63">
        <f>'[1]410068'!$X$49</f>
        <v>13697</v>
      </c>
      <c r="AG54" s="391">
        <f>'[1]410068'!$Y$49</f>
        <v>5004.8700000000008</v>
      </c>
      <c r="AH54" s="11"/>
      <c r="AI54" s="11"/>
      <c r="AJ54" s="10">
        <f>'[2]410068'!$X$49</f>
        <v>13697</v>
      </c>
      <c r="AK54" s="144">
        <f>'[2]410068'!$Y$49</f>
        <v>5004.8700000000008</v>
      </c>
      <c r="AL54" s="246">
        <f t="shared" si="4"/>
        <v>0</v>
      </c>
      <c r="AM54" s="257">
        <f t="shared" si="5"/>
        <v>0</v>
      </c>
      <c r="AN54" s="291"/>
      <c r="AO54" s="292"/>
      <c r="AP54" s="344"/>
      <c r="AQ54" s="144"/>
      <c r="AR54" s="250"/>
      <c r="AS54" s="144"/>
      <c r="AT54" s="63">
        <f>'[1]410068'!$X$50</f>
        <v>1730</v>
      </c>
      <c r="AU54" s="391">
        <f>'[1]410068'!$Y$50</f>
        <v>5905.73</v>
      </c>
      <c r="AV54" s="11"/>
      <c r="AW54" s="11"/>
      <c r="AX54" s="10">
        <f>'[2]410068'!$X$50</f>
        <v>1730</v>
      </c>
      <c r="AY54" s="144">
        <f>'[2]410068'!$Y$50</f>
        <v>5905.73</v>
      </c>
      <c r="AZ54" s="246">
        <f t="shared" si="6"/>
        <v>0</v>
      </c>
      <c r="BA54" s="257">
        <f t="shared" si="7"/>
        <v>0</v>
      </c>
      <c r="BB54" s="291"/>
      <c r="BC54" s="292"/>
      <c r="BD54" s="344"/>
      <c r="BE54" s="144"/>
      <c r="BF54" s="250"/>
      <c r="BG54" s="144"/>
      <c r="BH54" s="10">
        <f>'[1]410068'!$X$52</f>
        <v>1262</v>
      </c>
      <c r="BI54" s="144">
        <f>'[1]410068'!$Y$52</f>
        <v>14771.32</v>
      </c>
      <c r="BJ54" s="11"/>
      <c r="BK54" s="11"/>
      <c r="BL54" s="10">
        <f>'[2]410068'!$X$52</f>
        <v>1262</v>
      </c>
      <c r="BM54" s="144">
        <f>'[2]410068'!$Y$52</f>
        <v>14771.32</v>
      </c>
      <c r="BN54" s="246">
        <f t="shared" si="8"/>
        <v>0</v>
      </c>
      <c r="BO54" s="257">
        <f t="shared" si="9"/>
        <v>0</v>
      </c>
      <c r="BP54" s="295"/>
      <c r="BQ54" s="296"/>
      <c r="BR54" s="117"/>
      <c r="BS54" s="144"/>
      <c r="BT54" s="117"/>
      <c r="BU54" s="144"/>
      <c r="BV54" s="10">
        <f>'[1]410068'!$X$56</f>
        <v>2073</v>
      </c>
      <c r="BW54" s="144">
        <f>'[1]410068'!$Y$56</f>
        <v>8890.89</v>
      </c>
      <c r="BX54" s="11"/>
      <c r="BY54" s="11"/>
      <c r="BZ54" s="10">
        <f>'[2]410068'!$X$56</f>
        <v>2073</v>
      </c>
      <c r="CA54" s="144">
        <f>'[2]410068'!$Y$56</f>
        <v>8890.89</v>
      </c>
      <c r="CB54" s="246">
        <f t="shared" si="10"/>
        <v>0</v>
      </c>
      <c r="CC54" s="257">
        <f t="shared" si="11"/>
        <v>0</v>
      </c>
      <c r="CD54" s="295"/>
      <c r="CE54" s="296"/>
      <c r="CF54" s="117"/>
      <c r="CG54" s="144"/>
      <c r="CH54" s="250"/>
      <c r="CI54" s="144"/>
      <c r="CJ54" s="250"/>
      <c r="CK54" s="144"/>
      <c r="CL54" s="276">
        <f>'[1]410068'!$X$74</f>
        <v>240</v>
      </c>
      <c r="CM54" s="276">
        <f>'[1]410068'!$Y$74</f>
        <v>957.44999999999993</v>
      </c>
      <c r="CN54" s="276"/>
      <c r="CO54" s="276"/>
      <c r="CP54" s="276">
        <f>'[2]410068'!$X$74</f>
        <v>240</v>
      </c>
      <c r="CQ54" s="276">
        <f>'[2]410068'!$Y$74</f>
        <v>957.44999999999993</v>
      </c>
      <c r="CR54" s="246">
        <f t="shared" si="12"/>
        <v>0</v>
      </c>
      <c r="CS54" s="257">
        <f t="shared" si="13"/>
        <v>0</v>
      </c>
      <c r="CT54" s="276"/>
      <c r="CU54" s="276"/>
      <c r="CV54" s="276"/>
      <c r="CW54" s="276"/>
      <c r="CX54" s="276"/>
      <c r="CY54" s="276"/>
      <c r="CZ54" s="10">
        <f>'[1]410068'!$X$57</f>
        <v>10368</v>
      </c>
      <c r="DA54" s="144">
        <f>'[1]410068'!$Y$57</f>
        <v>48069.97</v>
      </c>
      <c r="DB54" s="11"/>
      <c r="DC54" s="11"/>
      <c r="DD54" s="10">
        <f>'[2]410068'!$X$57</f>
        <v>10368</v>
      </c>
      <c r="DE54" s="144">
        <f>'[2]410068'!$Y$57</f>
        <v>48069.97</v>
      </c>
      <c r="DF54" s="246">
        <f t="shared" si="14"/>
        <v>0</v>
      </c>
      <c r="DG54" s="257">
        <f t="shared" si="15"/>
        <v>0</v>
      </c>
      <c r="DH54" s="250"/>
      <c r="DI54" s="144"/>
      <c r="DJ54" s="117"/>
      <c r="DK54" s="144"/>
      <c r="DL54" s="250"/>
      <c r="DM54" s="144"/>
      <c r="DN54" s="10">
        <f>'[1]410068'!$X$62-'[1]410068'!$X$15</f>
        <v>-82075</v>
      </c>
      <c r="DO54" s="144">
        <f>'[1]410068'!$Y$62-'[1]410068'!$Y$15</f>
        <v>-18228.849999999999</v>
      </c>
      <c r="DP54" s="11"/>
      <c r="DQ54" s="11"/>
      <c r="DR54" s="10">
        <f>'[2]410068'!$X$62-'[2]410068'!$X$15</f>
        <v>-82075</v>
      </c>
      <c r="DS54" s="144">
        <f>'[2]410068'!$Y$62-'[2]410068'!$Y$15</f>
        <v>-18228.849999999999</v>
      </c>
      <c r="DT54" s="246"/>
      <c r="DU54" s="257"/>
      <c r="DV54" s="250"/>
      <c r="DW54" s="144"/>
      <c r="DX54" s="250"/>
      <c r="DY54" s="144"/>
      <c r="DZ54" s="250"/>
      <c r="EA54" s="144"/>
      <c r="EC54" s="34"/>
    </row>
    <row r="55" spans="1:133" ht="18.75" x14ac:dyDescent="0.3">
      <c r="A55" s="114">
        <v>42</v>
      </c>
      <c r="B55" s="114" t="str">
        <f>'Скорая медицинская помощь'!B55</f>
        <v>410069</v>
      </c>
      <c r="C55" s="244" t="str">
        <f>'Скорая медицинская помощь'!C55</f>
        <v>ООО "ИМПУЛЬС"</v>
      </c>
      <c r="D55" s="313">
        <f>'[1]410069'!$X$43</f>
        <v>0</v>
      </c>
      <c r="E55" s="314">
        <f>'[1]410069'!$Y$43</f>
        <v>0</v>
      </c>
      <c r="F55" s="11"/>
      <c r="G55" s="11"/>
      <c r="H55" s="313">
        <f>'[2]410069'!$X$43</f>
        <v>0</v>
      </c>
      <c r="I55" s="316">
        <f>'[2]410069'!$Y$43</f>
        <v>0</v>
      </c>
      <c r="J55" s="311">
        <f t="shared" si="0"/>
        <v>0</v>
      </c>
      <c r="K55" s="312">
        <f t="shared" si="1"/>
        <v>0</v>
      </c>
      <c r="L55" s="291"/>
      <c r="M55" s="144"/>
      <c r="N55" s="250"/>
      <c r="O55" s="144"/>
      <c r="P55" s="117"/>
      <c r="Q55" s="144"/>
      <c r="R55" s="10">
        <f>'[1]410069'!$X$48</f>
        <v>0</v>
      </c>
      <c r="S55" s="144">
        <f>'[1]410069'!$Y$48</f>
        <v>0</v>
      </c>
      <c r="T55" s="11"/>
      <c r="U55" s="119"/>
      <c r="V55" s="63">
        <f>'[2]410069'!$X$48</f>
        <v>0</v>
      </c>
      <c r="W55" s="119">
        <f>'[2]410069'!$Y$48</f>
        <v>0</v>
      </c>
      <c r="X55" s="63">
        <f t="shared" si="2"/>
        <v>0</v>
      </c>
      <c r="Y55" s="391">
        <f t="shared" si="3"/>
        <v>0</v>
      </c>
      <c r="Z55" s="11"/>
      <c r="AA55" s="11"/>
      <c r="AB55" s="10"/>
      <c r="AC55" s="144"/>
      <c r="AD55" s="11"/>
      <c r="AE55" s="119"/>
      <c r="AF55" s="63">
        <f>'[1]410069'!$X$49</f>
        <v>0</v>
      </c>
      <c r="AG55" s="391">
        <f>'[1]410069'!$Y$49</f>
        <v>0</v>
      </c>
      <c r="AH55" s="11"/>
      <c r="AI55" s="11"/>
      <c r="AJ55" s="10">
        <f>'[2]410069'!$X$49</f>
        <v>0</v>
      </c>
      <c r="AK55" s="144">
        <f>'[2]410069'!$Y$49</f>
        <v>0</v>
      </c>
      <c r="AL55" s="246">
        <f t="shared" si="4"/>
        <v>0</v>
      </c>
      <c r="AM55" s="257">
        <f t="shared" si="5"/>
        <v>0</v>
      </c>
      <c r="AN55" s="291"/>
      <c r="AO55" s="292"/>
      <c r="AP55" s="344"/>
      <c r="AQ55" s="144"/>
      <c r="AR55" s="250"/>
      <c r="AS55" s="144"/>
      <c r="AT55" s="63">
        <f>'[1]410069'!$X$50</f>
        <v>0</v>
      </c>
      <c r="AU55" s="391">
        <f>'[1]410069'!$Y$50</f>
        <v>0</v>
      </c>
      <c r="AV55" s="11"/>
      <c r="AW55" s="11"/>
      <c r="AX55" s="10">
        <f>'[2]410069'!$X$50</f>
        <v>0</v>
      </c>
      <c r="AY55" s="144">
        <f>'[2]410069'!$Y$50</f>
        <v>0</v>
      </c>
      <c r="AZ55" s="246">
        <f t="shared" si="6"/>
        <v>0</v>
      </c>
      <c r="BA55" s="257">
        <f t="shared" si="7"/>
        <v>0</v>
      </c>
      <c r="BB55" s="291"/>
      <c r="BC55" s="292"/>
      <c r="BD55" s="344"/>
      <c r="BE55" s="144"/>
      <c r="BF55" s="250"/>
      <c r="BG55" s="144"/>
      <c r="BH55" s="10">
        <f>'[1]410069'!$X$52</f>
        <v>0</v>
      </c>
      <c r="BI55" s="144">
        <f>'[1]410069'!$Y$52</f>
        <v>0</v>
      </c>
      <c r="BJ55" s="11"/>
      <c r="BK55" s="11"/>
      <c r="BL55" s="10">
        <f>'[2]410069'!$X$52</f>
        <v>0</v>
      </c>
      <c r="BM55" s="144">
        <f>'[2]410069'!$Y$52</f>
        <v>0</v>
      </c>
      <c r="BN55" s="246">
        <f t="shared" si="8"/>
        <v>0</v>
      </c>
      <c r="BO55" s="257">
        <f t="shared" si="9"/>
        <v>0</v>
      </c>
      <c r="BP55" s="295"/>
      <c r="BQ55" s="296"/>
      <c r="BR55" s="117"/>
      <c r="BS55" s="144"/>
      <c r="BT55" s="117"/>
      <c r="BU55" s="144"/>
      <c r="BV55" s="10">
        <f>'[1]410069'!$X$56</f>
        <v>0</v>
      </c>
      <c r="BW55" s="144">
        <f>'[1]410069'!$Y$56</f>
        <v>0</v>
      </c>
      <c r="BX55" s="11"/>
      <c r="BY55" s="11"/>
      <c r="BZ55" s="10">
        <f>'[2]410069'!$X$56</f>
        <v>0</v>
      </c>
      <c r="CA55" s="144">
        <f>'[2]410069'!$Y$56</f>
        <v>0</v>
      </c>
      <c r="CB55" s="246">
        <f t="shared" si="10"/>
        <v>0</v>
      </c>
      <c r="CC55" s="257">
        <f t="shared" si="11"/>
        <v>0</v>
      </c>
      <c r="CD55" s="295"/>
      <c r="CE55" s="296"/>
      <c r="CF55" s="117"/>
      <c r="CG55" s="144"/>
      <c r="CH55" s="250"/>
      <c r="CI55" s="144"/>
      <c r="CJ55" s="250"/>
      <c r="CK55" s="144"/>
      <c r="CL55" s="276">
        <f>'[1]410069'!$X$74</f>
        <v>0</v>
      </c>
      <c r="CM55" s="276">
        <f>'[1]410069'!$Y$74</f>
        <v>0</v>
      </c>
      <c r="CN55" s="276"/>
      <c r="CO55" s="276"/>
      <c r="CP55" s="276">
        <f>'[2]410069'!$X$74</f>
        <v>0</v>
      </c>
      <c r="CQ55" s="276">
        <f>'[2]410069'!$Y$74</f>
        <v>0</v>
      </c>
      <c r="CR55" s="246">
        <f t="shared" si="12"/>
        <v>0</v>
      </c>
      <c r="CS55" s="257">
        <f t="shared" si="13"/>
        <v>0</v>
      </c>
      <c r="CT55" s="276"/>
      <c r="CU55" s="276"/>
      <c r="CV55" s="276"/>
      <c r="CW55" s="276"/>
      <c r="CX55" s="276"/>
      <c r="CY55" s="276"/>
      <c r="CZ55" s="10">
        <f>'[1]410069'!$X$57</f>
        <v>0</v>
      </c>
      <c r="DA55" s="144">
        <f>'[1]410069'!$Y$57</f>
        <v>0</v>
      </c>
      <c r="DB55" s="11"/>
      <c r="DC55" s="11"/>
      <c r="DD55" s="10">
        <f>'[2]410069'!$X$57</f>
        <v>0</v>
      </c>
      <c r="DE55" s="144">
        <f>'[2]410069'!$Y$57</f>
        <v>0</v>
      </c>
      <c r="DF55" s="246">
        <f t="shared" si="14"/>
        <v>0</v>
      </c>
      <c r="DG55" s="257">
        <f t="shared" si="15"/>
        <v>0</v>
      </c>
      <c r="DH55" s="250"/>
      <c r="DI55" s="144"/>
      <c r="DJ55" s="117"/>
      <c r="DK55" s="144"/>
      <c r="DL55" s="250"/>
      <c r="DM55" s="144"/>
      <c r="DN55" s="10">
        <f>'[1]410069'!$X$62-'[1]410069'!$X$15</f>
        <v>2354</v>
      </c>
      <c r="DO55" s="144">
        <f>'[1]410069'!$Y$62-'[1]410069'!$Y$15</f>
        <v>30122.190000000002</v>
      </c>
      <c r="DP55" s="11"/>
      <c r="DQ55" s="11"/>
      <c r="DR55" s="10">
        <f>'[2]410069'!$X$62-'[2]410069'!$X$15</f>
        <v>2354</v>
      </c>
      <c r="DS55" s="144">
        <f>'[2]410069'!$Y$62-'[2]410069'!$Y$15</f>
        <v>30122.190000000002</v>
      </c>
      <c r="DT55" s="246"/>
      <c r="DU55" s="257"/>
      <c r="DV55" s="250"/>
      <c r="DW55" s="144"/>
      <c r="DX55" s="250"/>
      <c r="DY55" s="144"/>
      <c r="DZ55" s="250"/>
      <c r="EA55" s="144"/>
      <c r="EC55" s="34"/>
    </row>
    <row r="56" spans="1:133" ht="18.75" x14ac:dyDescent="0.3">
      <c r="A56" s="114">
        <v>43</v>
      </c>
      <c r="B56" s="114">
        <f>'Скорая медицинская помощь'!B56</f>
        <v>410071</v>
      </c>
      <c r="C56" s="244" t="str">
        <f>'Скорая медицинская помощь'!C56</f>
        <v>ООО ДЦ "ЖЕМЧУЖИНА КАМЧАТКИ"</v>
      </c>
      <c r="D56" s="313">
        <f>'[1]410071'!$X$43</f>
        <v>0</v>
      </c>
      <c r="E56" s="314">
        <f>'[1]410071'!$Y$43</f>
        <v>0</v>
      </c>
      <c r="F56" s="11"/>
      <c r="G56" s="11"/>
      <c r="H56" s="313">
        <f>'[2]410071'!$X$43</f>
        <v>0</v>
      </c>
      <c r="I56" s="316">
        <f>'[2]410071'!$Y$43</f>
        <v>0</v>
      </c>
      <c r="J56" s="311">
        <f t="shared" si="0"/>
        <v>0</v>
      </c>
      <c r="K56" s="312">
        <f t="shared" si="1"/>
        <v>0</v>
      </c>
      <c r="L56" s="291"/>
      <c r="M56" s="144"/>
      <c r="N56" s="250"/>
      <c r="O56" s="144"/>
      <c r="P56" s="117"/>
      <c r="Q56" s="144"/>
      <c r="R56" s="10">
        <f>'[1]410071'!$X$48</f>
        <v>0</v>
      </c>
      <c r="S56" s="144">
        <f>'[1]410071'!$Y$48</f>
        <v>0</v>
      </c>
      <c r="T56" s="11"/>
      <c r="U56" s="119"/>
      <c r="V56" s="63">
        <f>'[2]410071'!$X$48</f>
        <v>0</v>
      </c>
      <c r="W56" s="119">
        <f>'[2]410071'!$Y$48</f>
        <v>0</v>
      </c>
      <c r="X56" s="63">
        <f t="shared" si="2"/>
        <v>0</v>
      </c>
      <c r="Y56" s="391">
        <f t="shared" si="3"/>
        <v>0</v>
      </c>
      <c r="Z56" s="11"/>
      <c r="AA56" s="11"/>
      <c r="AB56" s="10"/>
      <c r="AC56" s="144"/>
      <c r="AD56" s="11"/>
      <c r="AE56" s="119"/>
      <c r="AF56" s="63">
        <f>'[1]410071'!$X$49</f>
        <v>0</v>
      </c>
      <c r="AG56" s="391">
        <f>'[1]410071'!$Y$49</f>
        <v>0</v>
      </c>
      <c r="AH56" s="11"/>
      <c r="AI56" s="11"/>
      <c r="AJ56" s="10">
        <f>'[2]410071'!$X$49</f>
        <v>0</v>
      </c>
      <c r="AK56" s="144">
        <f>'[2]410071'!$Y$49</f>
        <v>0</v>
      </c>
      <c r="AL56" s="246">
        <f t="shared" si="4"/>
        <v>0</v>
      </c>
      <c r="AM56" s="257">
        <f t="shared" si="5"/>
        <v>0</v>
      </c>
      <c r="AN56" s="291"/>
      <c r="AO56" s="292"/>
      <c r="AP56" s="344"/>
      <c r="AQ56" s="144"/>
      <c r="AR56" s="250"/>
      <c r="AS56" s="144"/>
      <c r="AT56" s="63">
        <f>'[1]410071'!$X$50</f>
        <v>0</v>
      </c>
      <c r="AU56" s="391">
        <f>'[1]410071'!$Y$50</f>
        <v>0</v>
      </c>
      <c r="AV56" s="11"/>
      <c r="AW56" s="11"/>
      <c r="AX56" s="10">
        <f>'[2]410071'!$X$50</f>
        <v>0</v>
      </c>
      <c r="AY56" s="144">
        <f>'[2]410071'!$Y$50</f>
        <v>0</v>
      </c>
      <c r="AZ56" s="246">
        <f t="shared" si="6"/>
        <v>0</v>
      </c>
      <c r="BA56" s="257">
        <f t="shared" si="7"/>
        <v>0</v>
      </c>
      <c r="BB56" s="291"/>
      <c r="BC56" s="292"/>
      <c r="BD56" s="344"/>
      <c r="BE56" s="144"/>
      <c r="BF56" s="250"/>
      <c r="BG56" s="144"/>
      <c r="BH56" s="10">
        <f>'[1]410071'!$X$52</f>
        <v>0</v>
      </c>
      <c r="BI56" s="144">
        <f>'[1]410071'!$Y$52</f>
        <v>0</v>
      </c>
      <c r="BJ56" s="11"/>
      <c r="BK56" s="11"/>
      <c r="BL56" s="10">
        <f>'[2]410071'!$X$52</f>
        <v>0</v>
      </c>
      <c r="BM56" s="144">
        <f>'[2]410071'!$Y$52</f>
        <v>0</v>
      </c>
      <c r="BN56" s="246">
        <f t="shared" si="8"/>
        <v>0</v>
      </c>
      <c r="BO56" s="257">
        <f t="shared" si="9"/>
        <v>0</v>
      </c>
      <c r="BP56" s="295"/>
      <c r="BQ56" s="296"/>
      <c r="BR56" s="117"/>
      <c r="BS56" s="144"/>
      <c r="BT56" s="117"/>
      <c r="BU56" s="144"/>
      <c r="BV56" s="10">
        <f>'[1]410071'!$X$56</f>
        <v>0</v>
      </c>
      <c r="BW56" s="144">
        <f>'[1]410071'!$Y$56</f>
        <v>0</v>
      </c>
      <c r="BX56" s="11"/>
      <c r="BY56" s="11"/>
      <c r="BZ56" s="10">
        <f>'[2]410071'!$X$56</f>
        <v>0</v>
      </c>
      <c r="CA56" s="144">
        <f>'[2]410071'!$Y$56</f>
        <v>0</v>
      </c>
      <c r="CB56" s="246">
        <f t="shared" si="10"/>
        <v>0</v>
      </c>
      <c r="CC56" s="257">
        <f t="shared" si="11"/>
        <v>0</v>
      </c>
      <c r="CD56" s="295"/>
      <c r="CE56" s="296"/>
      <c r="CF56" s="117"/>
      <c r="CG56" s="144"/>
      <c r="CH56" s="250"/>
      <c r="CI56" s="144"/>
      <c r="CJ56" s="250"/>
      <c r="CK56" s="144"/>
      <c r="CL56" s="276">
        <f>'[1]410071'!$X$74</f>
        <v>0</v>
      </c>
      <c r="CM56" s="276">
        <f>'[1]410071'!$Y$74</f>
        <v>0</v>
      </c>
      <c r="CN56" s="276"/>
      <c r="CO56" s="276"/>
      <c r="CP56" s="276">
        <f>'[2]410071'!$X$74</f>
        <v>0</v>
      </c>
      <c r="CQ56" s="276">
        <f>'[2]410071'!$Y$74</f>
        <v>0</v>
      </c>
      <c r="CR56" s="246">
        <f t="shared" si="12"/>
        <v>0</v>
      </c>
      <c r="CS56" s="257">
        <f t="shared" si="13"/>
        <v>0</v>
      </c>
      <c r="CT56" s="276"/>
      <c r="CU56" s="276"/>
      <c r="CV56" s="276"/>
      <c r="CW56" s="276"/>
      <c r="CX56" s="276"/>
      <c r="CY56" s="276"/>
      <c r="CZ56" s="10">
        <f>'[1]410071'!$X$57</f>
        <v>0</v>
      </c>
      <c r="DA56" s="144">
        <f>'[1]410071'!$Y$57</f>
        <v>0</v>
      </c>
      <c r="DB56" s="11"/>
      <c r="DC56" s="11"/>
      <c r="DD56" s="10">
        <f>'[2]410071'!$X$57</f>
        <v>0</v>
      </c>
      <c r="DE56" s="144">
        <f>'[2]410071'!$Y$57</f>
        <v>0</v>
      </c>
      <c r="DF56" s="246">
        <f t="shared" si="14"/>
        <v>0</v>
      </c>
      <c r="DG56" s="257">
        <f t="shared" si="15"/>
        <v>0</v>
      </c>
      <c r="DH56" s="250"/>
      <c r="DI56" s="144"/>
      <c r="DJ56" s="117"/>
      <c r="DK56" s="144"/>
      <c r="DL56" s="250"/>
      <c r="DM56" s="144"/>
      <c r="DN56" s="10">
        <f>'[1]410071'!$X$62-'[1]410071'!$X$15</f>
        <v>0</v>
      </c>
      <c r="DO56" s="144">
        <f>'[1]410071'!$Y$62-'[1]410071'!$Y$15</f>
        <v>0</v>
      </c>
      <c r="DP56" s="11"/>
      <c r="DQ56" s="11"/>
      <c r="DR56" s="10">
        <f>'[2]410071'!$X$62-'[2]410071'!$X$15</f>
        <v>0</v>
      </c>
      <c r="DS56" s="144">
        <f>'[2]410071'!$Y$62-'[2]410071'!$Y$15</f>
        <v>0</v>
      </c>
      <c r="DT56" s="246"/>
      <c r="DU56" s="257"/>
      <c r="DV56" s="250"/>
      <c r="DW56" s="144"/>
      <c r="DX56" s="250"/>
      <c r="DY56" s="144"/>
      <c r="DZ56" s="250"/>
      <c r="EA56" s="144"/>
      <c r="EC56" s="34"/>
    </row>
    <row r="57" spans="1:133" ht="18.75" x14ac:dyDescent="0.3">
      <c r="A57" s="114">
        <v>44</v>
      </c>
      <c r="B57" s="114">
        <f>'Скорая медицинская помощь'!B57</f>
        <v>410077</v>
      </c>
      <c r="C57" s="244" t="str">
        <f>'Скорая медицинская помощь'!C57</f>
        <v>ЦЕНТР СПИД</v>
      </c>
      <c r="D57" s="313">
        <f>'[1]410077'!$X$43</f>
        <v>0</v>
      </c>
      <c r="E57" s="314">
        <f>'[1]410077'!$Y$43</f>
        <v>0</v>
      </c>
      <c r="F57" s="11"/>
      <c r="G57" s="11"/>
      <c r="H57" s="313">
        <f>'[2]410077'!$X$43</f>
        <v>0</v>
      </c>
      <c r="I57" s="316">
        <f>'[2]410077'!$Y$43</f>
        <v>0</v>
      </c>
      <c r="J57" s="311">
        <f t="shared" si="0"/>
        <v>0</v>
      </c>
      <c r="K57" s="312">
        <f t="shared" si="1"/>
        <v>0</v>
      </c>
      <c r="L57" s="291"/>
      <c r="M57" s="144"/>
      <c r="N57" s="250"/>
      <c r="O57" s="144"/>
      <c r="P57" s="117"/>
      <c r="Q57" s="144"/>
      <c r="R57" s="10">
        <f>'[1]410077'!$X$48</f>
        <v>0</v>
      </c>
      <c r="S57" s="144">
        <f>'[1]410077'!$Y$48</f>
        <v>0</v>
      </c>
      <c r="T57" s="11"/>
      <c r="U57" s="119"/>
      <c r="V57" s="63">
        <f>'[2]410077'!$X$48</f>
        <v>0</v>
      </c>
      <c r="W57" s="119">
        <f>'[2]410077'!$Y$48</f>
        <v>0</v>
      </c>
      <c r="X57" s="63">
        <f t="shared" si="2"/>
        <v>0</v>
      </c>
      <c r="Y57" s="391">
        <f t="shared" si="3"/>
        <v>0</v>
      </c>
      <c r="Z57" s="11"/>
      <c r="AA57" s="11"/>
      <c r="AB57" s="10"/>
      <c r="AC57" s="144"/>
      <c r="AD57" s="11"/>
      <c r="AE57" s="119"/>
      <c r="AF57" s="63">
        <f>'[1]410077'!$X$49</f>
        <v>650</v>
      </c>
      <c r="AG57" s="391">
        <f>'[1]410077'!$Y$49</f>
        <v>880.89</v>
      </c>
      <c r="AH57" s="11"/>
      <c r="AI57" s="11"/>
      <c r="AJ57" s="10">
        <f>'[2]410077'!$X$49</f>
        <v>650</v>
      </c>
      <c r="AK57" s="144">
        <f>'[2]410077'!$Y$49</f>
        <v>880.89</v>
      </c>
      <c r="AL57" s="246">
        <f t="shared" si="4"/>
        <v>0</v>
      </c>
      <c r="AM57" s="257">
        <f t="shared" si="5"/>
        <v>0</v>
      </c>
      <c r="AN57" s="291"/>
      <c r="AO57" s="292"/>
      <c r="AP57" s="344"/>
      <c r="AQ57" s="144"/>
      <c r="AR57" s="250"/>
      <c r="AS57" s="144"/>
      <c r="AT57" s="63">
        <f>'[1]410077'!$X$50</f>
        <v>0</v>
      </c>
      <c r="AU57" s="391">
        <f>'[1]410077'!$Y$50</f>
        <v>0</v>
      </c>
      <c r="AV57" s="11"/>
      <c r="AW57" s="11"/>
      <c r="AX57" s="10">
        <f>'[2]410077'!$X$50</f>
        <v>0</v>
      </c>
      <c r="AY57" s="144">
        <f>'[2]410077'!$Y$50</f>
        <v>0</v>
      </c>
      <c r="AZ57" s="246">
        <f t="shared" si="6"/>
        <v>0</v>
      </c>
      <c r="BA57" s="257">
        <f t="shared" si="7"/>
        <v>0</v>
      </c>
      <c r="BB57" s="291"/>
      <c r="BC57" s="292"/>
      <c r="BD57" s="344"/>
      <c r="BE57" s="144"/>
      <c r="BF57" s="250"/>
      <c r="BG57" s="144"/>
      <c r="BH57" s="10">
        <f>'[1]410077'!$X$52</f>
        <v>0</v>
      </c>
      <c r="BI57" s="144">
        <f>'[1]410077'!$Y$52</f>
        <v>0</v>
      </c>
      <c r="BJ57" s="11"/>
      <c r="BK57" s="11"/>
      <c r="BL57" s="10">
        <f>'[2]410077'!$X$52</f>
        <v>0</v>
      </c>
      <c r="BM57" s="144">
        <f>'[2]410077'!$Y$52</f>
        <v>0</v>
      </c>
      <c r="BN57" s="246">
        <f t="shared" si="8"/>
        <v>0</v>
      </c>
      <c r="BO57" s="257">
        <f t="shared" si="9"/>
        <v>0</v>
      </c>
      <c r="BP57" s="295"/>
      <c r="BQ57" s="296"/>
      <c r="BR57" s="117"/>
      <c r="BS57" s="144"/>
      <c r="BT57" s="117"/>
      <c r="BU57" s="144"/>
      <c r="BV57" s="10">
        <f>'[1]410077'!$X$56</f>
        <v>450</v>
      </c>
      <c r="BW57" s="144">
        <f>'[1]410077'!$Y$56</f>
        <v>1930.01</v>
      </c>
      <c r="BX57" s="11"/>
      <c r="BY57" s="11"/>
      <c r="BZ57" s="10">
        <f>'[2]410077'!$X$56</f>
        <v>450</v>
      </c>
      <c r="CA57" s="144">
        <f>'[2]410077'!$Y$56</f>
        <v>1930.01</v>
      </c>
      <c r="CB57" s="246">
        <f t="shared" si="10"/>
        <v>0</v>
      </c>
      <c r="CC57" s="257">
        <f t="shared" si="11"/>
        <v>0</v>
      </c>
      <c r="CD57" s="295"/>
      <c r="CE57" s="296"/>
      <c r="CF57" s="117"/>
      <c r="CG57" s="144"/>
      <c r="CH57" s="250"/>
      <c r="CI57" s="144"/>
      <c r="CJ57" s="250"/>
      <c r="CK57" s="144"/>
      <c r="CL57" s="276">
        <f>'[1]410077'!$X$74</f>
        <v>0</v>
      </c>
      <c r="CM57" s="276">
        <f>'[1]410077'!$Y$74</f>
        <v>0</v>
      </c>
      <c r="CN57" s="276"/>
      <c r="CO57" s="276"/>
      <c r="CP57" s="276">
        <f>'[2]410077'!$X$74</f>
        <v>0</v>
      </c>
      <c r="CQ57" s="276">
        <f>'[2]410077'!$Y$74</f>
        <v>0</v>
      </c>
      <c r="CR57" s="246">
        <f t="shared" si="12"/>
        <v>0</v>
      </c>
      <c r="CS57" s="257">
        <f t="shared" si="13"/>
        <v>0</v>
      </c>
      <c r="CT57" s="276"/>
      <c r="CU57" s="276"/>
      <c r="CV57" s="276"/>
      <c r="CW57" s="276"/>
      <c r="CX57" s="276"/>
      <c r="CY57" s="276"/>
      <c r="CZ57" s="10">
        <f>'[1]410077'!$X$57</f>
        <v>1000</v>
      </c>
      <c r="DA57" s="144">
        <f>'[1]410077'!$Y$57</f>
        <v>6427.73</v>
      </c>
      <c r="DB57" s="11"/>
      <c r="DC57" s="11"/>
      <c r="DD57" s="10">
        <f>'[2]410077'!$X$57</f>
        <v>1000</v>
      </c>
      <c r="DE57" s="144">
        <f>'[2]410077'!$Y$57</f>
        <v>7344.37</v>
      </c>
      <c r="DF57" s="246">
        <f t="shared" si="14"/>
        <v>0</v>
      </c>
      <c r="DG57" s="257">
        <f t="shared" si="15"/>
        <v>916.64000000000033</v>
      </c>
      <c r="DH57" s="250"/>
      <c r="DI57" s="144"/>
      <c r="DJ57" s="117"/>
      <c r="DK57" s="144"/>
      <c r="DL57" s="250"/>
      <c r="DM57" s="144"/>
      <c r="DN57" s="10">
        <f>'[1]410077'!$X$62-'[1]410077'!$X$15</f>
        <v>1413592.5</v>
      </c>
      <c r="DO57" s="144">
        <f>'[1]410077'!$Y$62-'[1]410077'!$Y$15</f>
        <v>588211.49000000022</v>
      </c>
      <c r="DP57" s="11"/>
      <c r="DQ57" s="11"/>
      <c r="DR57" s="10">
        <f>'[2]410077'!$X$62-'[2]410077'!$X$15</f>
        <v>1413594</v>
      </c>
      <c r="DS57" s="144">
        <f>'[2]410077'!$Y$62-'[2]410077'!$Y$15</f>
        <v>588211.49000000022</v>
      </c>
      <c r="DT57" s="246"/>
      <c r="DU57" s="257"/>
      <c r="DV57" s="250"/>
      <c r="DW57" s="144"/>
      <c r="DX57" s="250"/>
      <c r="DY57" s="144"/>
      <c r="DZ57" s="250"/>
      <c r="EA57" s="144"/>
      <c r="EC57" s="34"/>
    </row>
    <row r="58" spans="1:133" ht="18.75" x14ac:dyDescent="0.3">
      <c r="A58" s="114">
        <v>45</v>
      </c>
      <c r="B58" s="114">
        <f>'Скорая медицинская помощь'!B58</f>
        <v>410084</v>
      </c>
      <c r="C58" s="244" t="str">
        <f>'Скорая медицинская помощь'!C58</f>
        <v>ООО "М-ЛАЙН"</v>
      </c>
      <c r="D58" s="313">
        <f>'[1]410084'!$X$43</f>
        <v>0</v>
      </c>
      <c r="E58" s="314">
        <f>'[1]410084'!$Y$43</f>
        <v>0</v>
      </c>
      <c r="F58" s="11"/>
      <c r="G58" s="11"/>
      <c r="H58" s="313">
        <f>'[2]410084'!$X$43</f>
        <v>0</v>
      </c>
      <c r="I58" s="316">
        <f>'[2]410084'!$Y$43</f>
        <v>0</v>
      </c>
      <c r="J58" s="311">
        <f t="shared" si="0"/>
        <v>0</v>
      </c>
      <c r="K58" s="312">
        <f t="shared" si="1"/>
        <v>0</v>
      </c>
      <c r="L58" s="291"/>
      <c r="M58" s="144"/>
      <c r="N58" s="250"/>
      <c r="O58" s="144"/>
      <c r="P58" s="117"/>
      <c r="Q58" s="144"/>
      <c r="R58" s="10">
        <f>'[1]410084'!$X$48</f>
        <v>0</v>
      </c>
      <c r="S58" s="144">
        <f>'[1]410084'!$Y$48</f>
        <v>0</v>
      </c>
      <c r="T58" s="11"/>
      <c r="U58" s="119"/>
      <c r="V58" s="63">
        <f>'[2]410084'!$X$48</f>
        <v>0</v>
      </c>
      <c r="W58" s="119">
        <f>'[2]410084'!$Y$48</f>
        <v>0</v>
      </c>
      <c r="X58" s="63">
        <f t="shared" si="2"/>
        <v>0</v>
      </c>
      <c r="Y58" s="391">
        <f t="shared" si="3"/>
        <v>0</v>
      </c>
      <c r="Z58" s="11"/>
      <c r="AA58" s="11"/>
      <c r="AB58" s="10"/>
      <c r="AC58" s="144"/>
      <c r="AD58" s="11"/>
      <c r="AE58" s="119"/>
      <c r="AF58" s="63">
        <f>'[1]410084'!$X$49</f>
        <v>0</v>
      </c>
      <c r="AG58" s="391">
        <f>'[1]410084'!$Y$49</f>
        <v>0</v>
      </c>
      <c r="AH58" s="11"/>
      <c r="AI58" s="11"/>
      <c r="AJ58" s="10">
        <f>'[2]410084'!$X$49</f>
        <v>0</v>
      </c>
      <c r="AK58" s="144">
        <f>'[2]410084'!$Y$49</f>
        <v>0</v>
      </c>
      <c r="AL58" s="246">
        <f t="shared" si="4"/>
        <v>0</v>
      </c>
      <c r="AM58" s="257">
        <f t="shared" si="5"/>
        <v>0</v>
      </c>
      <c r="AN58" s="291"/>
      <c r="AO58" s="292"/>
      <c r="AP58" s="344"/>
      <c r="AQ58" s="144"/>
      <c r="AR58" s="250"/>
      <c r="AS58" s="144"/>
      <c r="AT58" s="63">
        <f>'[1]410084'!$X$50</f>
        <v>0</v>
      </c>
      <c r="AU58" s="391">
        <f>'[1]410084'!$Y$50</f>
        <v>0</v>
      </c>
      <c r="AV58" s="11"/>
      <c r="AW58" s="11"/>
      <c r="AX58" s="10">
        <f>'[2]410084'!$X$50</f>
        <v>0</v>
      </c>
      <c r="AY58" s="144">
        <f>'[2]410084'!$Y$50</f>
        <v>0</v>
      </c>
      <c r="AZ58" s="246">
        <f t="shared" si="6"/>
        <v>0</v>
      </c>
      <c r="BA58" s="257">
        <f t="shared" si="7"/>
        <v>0</v>
      </c>
      <c r="BB58" s="291"/>
      <c r="BC58" s="292"/>
      <c r="BD58" s="344"/>
      <c r="BE58" s="144"/>
      <c r="BF58" s="250"/>
      <c r="BG58" s="144"/>
      <c r="BH58" s="10">
        <f>'[1]410084'!$X$52</f>
        <v>0</v>
      </c>
      <c r="BI58" s="144">
        <f>'[1]410084'!$Y$52</f>
        <v>0</v>
      </c>
      <c r="BJ58" s="11"/>
      <c r="BK58" s="11"/>
      <c r="BL58" s="10">
        <f>'[2]410084'!$X$52</f>
        <v>0</v>
      </c>
      <c r="BM58" s="144">
        <f>'[2]410084'!$Y$52</f>
        <v>0</v>
      </c>
      <c r="BN58" s="246">
        <f t="shared" si="8"/>
        <v>0</v>
      </c>
      <c r="BO58" s="257">
        <f t="shared" si="9"/>
        <v>0</v>
      </c>
      <c r="BP58" s="295"/>
      <c r="BQ58" s="296"/>
      <c r="BR58" s="117"/>
      <c r="BS58" s="144"/>
      <c r="BT58" s="117"/>
      <c r="BU58" s="144"/>
      <c r="BV58" s="10">
        <f>'[1]410084'!$X$56</f>
        <v>0</v>
      </c>
      <c r="BW58" s="144">
        <f>'[1]410084'!$Y$56</f>
        <v>0</v>
      </c>
      <c r="BX58" s="11"/>
      <c r="BY58" s="11"/>
      <c r="BZ58" s="10">
        <f>'[2]410084'!$X$56</f>
        <v>0</v>
      </c>
      <c r="CA58" s="144">
        <f>'[2]410084'!$Y$56</f>
        <v>0</v>
      </c>
      <c r="CB58" s="246">
        <f t="shared" si="10"/>
        <v>0</v>
      </c>
      <c r="CC58" s="257">
        <f t="shared" si="11"/>
        <v>0</v>
      </c>
      <c r="CD58" s="295"/>
      <c r="CE58" s="296"/>
      <c r="CF58" s="117"/>
      <c r="CG58" s="144"/>
      <c r="CH58" s="250"/>
      <c r="CI58" s="144"/>
      <c r="CJ58" s="250"/>
      <c r="CK58" s="144"/>
      <c r="CL58" s="276">
        <f>'[1]410084'!$X$74</f>
        <v>0</v>
      </c>
      <c r="CM58" s="276">
        <f>'[1]410084'!$Y$74</f>
        <v>0</v>
      </c>
      <c r="CN58" s="276"/>
      <c r="CO58" s="276"/>
      <c r="CP58" s="276">
        <f>'[2]410084'!$X$74</f>
        <v>0</v>
      </c>
      <c r="CQ58" s="276">
        <f>'[2]410084'!$Y$74</f>
        <v>0</v>
      </c>
      <c r="CR58" s="246">
        <f t="shared" si="12"/>
        <v>0</v>
      </c>
      <c r="CS58" s="257">
        <f t="shared" si="13"/>
        <v>0</v>
      </c>
      <c r="CT58" s="276"/>
      <c r="CU58" s="276"/>
      <c r="CV58" s="276"/>
      <c r="CW58" s="276"/>
      <c r="CX58" s="276"/>
      <c r="CY58" s="276"/>
      <c r="CZ58" s="10">
        <f>'[1]410084'!$X$57</f>
        <v>0</v>
      </c>
      <c r="DA58" s="144">
        <f>'[1]410084'!$Y$57</f>
        <v>0</v>
      </c>
      <c r="DB58" s="11"/>
      <c r="DC58" s="11"/>
      <c r="DD58" s="10">
        <f>'[2]410084'!$X$57</f>
        <v>0</v>
      </c>
      <c r="DE58" s="144">
        <f>'[2]410084'!$Y$57</f>
        <v>0</v>
      </c>
      <c r="DF58" s="246">
        <f t="shared" si="14"/>
        <v>0</v>
      </c>
      <c r="DG58" s="257">
        <f t="shared" si="15"/>
        <v>0</v>
      </c>
      <c r="DH58" s="250"/>
      <c r="DI58" s="144"/>
      <c r="DJ58" s="117"/>
      <c r="DK58" s="144"/>
      <c r="DL58" s="250"/>
      <c r="DM58" s="144"/>
      <c r="DN58" s="10">
        <f>'[1]410084'!$X$62-'[1]410084'!$X$15</f>
        <v>0</v>
      </c>
      <c r="DO58" s="144">
        <f>'[1]410084'!$Y$62-'[1]410084'!$Y$15</f>
        <v>0</v>
      </c>
      <c r="DP58" s="11"/>
      <c r="DQ58" s="11"/>
      <c r="DR58" s="10">
        <f>'[2]410084'!$X$62-'[2]410084'!$X$15</f>
        <v>0</v>
      </c>
      <c r="DS58" s="144">
        <f>'[2]410084'!$Y$62-'[2]410084'!$Y$15</f>
        <v>0</v>
      </c>
      <c r="DT58" s="246"/>
      <c r="DU58" s="257"/>
      <c r="DV58" s="250"/>
      <c r="DW58" s="144"/>
      <c r="DX58" s="250"/>
      <c r="DY58" s="144"/>
      <c r="DZ58" s="250"/>
      <c r="EA58" s="144"/>
      <c r="EC58" s="34"/>
    </row>
    <row r="59" spans="1:133" ht="18.75" x14ac:dyDescent="0.3">
      <c r="A59" s="114"/>
      <c r="B59" s="114">
        <f>'Скорая медицинская помощь'!B59</f>
        <v>410087</v>
      </c>
      <c r="C59" s="244" t="str">
        <f>'Скорая медицинская помощь'!C59</f>
        <v>ООО "ЮНИЛАБ-ХАБАРОВСК"</v>
      </c>
      <c r="D59" s="313">
        <f>'[1]410087'!$X$43</f>
        <v>0</v>
      </c>
      <c r="E59" s="314">
        <f>'[1]410087'!$Y$43</f>
        <v>0</v>
      </c>
      <c r="F59" s="11"/>
      <c r="G59" s="11"/>
      <c r="H59" s="313">
        <f>'[2]410087'!$X$43</f>
        <v>0</v>
      </c>
      <c r="I59" s="316">
        <f>'[2]410087'!$Y$43</f>
        <v>0</v>
      </c>
      <c r="J59" s="311"/>
      <c r="K59" s="312"/>
      <c r="L59" s="291"/>
      <c r="M59" s="144"/>
      <c r="N59" s="250"/>
      <c r="O59" s="144"/>
      <c r="P59" s="117"/>
      <c r="Q59" s="144"/>
      <c r="R59" s="10">
        <f>'[1]410087'!$X$48</f>
        <v>0</v>
      </c>
      <c r="S59" s="144">
        <f>'[1]410087'!$Y$48</f>
        <v>0</v>
      </c>
      <c r="T59" s="11"/>
      <c r="U59" s="119"/>
      <c r="V59" s="63">
        <f>'[2]410087'!$X$48</f>
        <v>0</v>
      </c>
      <c r="W59" s="119">
        <f>'[2]410087'!$Y$48</f>
        <v>0</v>
      </c>
      <c r="X59" s="63">
        <f t="shared" si="2"/>
        <v>0</v>
      </c>
      <c r="Y59" s="391">
        <f t="shared" si="3"/>
        <v>0</v>
      </c>
      <c r="Z59" s="11"/>
      <c r="AA59" s="11"/>
      <c r="AB59" s="10"/>
      <c r="AC59" s="144"/>
      <c r="AD59" s="11"/>
      <c r="AE59" s="119"/>
      <c r="AF59" s="63">
        <f>'[1]410087'!$X$49</f>
        <v>0</v>
      </c>
      <c r="AG59" s="391">
        <f>'[1]410087'!$Y$49</f>
        <v>0</v>
      </c>
      <c r="AH59" s="11"/>
      <c r="AI59" s="11"/>
      <c r="AJ59" s="10">
        <f>'[2]410087'!$X$49</f>
        <v>0</v>
      </c>
      <c r="AK59" s="144">
        <f>'[2]410087'!$Y$49</f>
        <v>0</v>
      </c>
      <c r="AL59" s="246">
        <f t="shared" si="4"/>
        <v>0</v>
      </c>
      <c r="AM59" s="257">
        <f t="shared" si="5"/>
        <v>0</v>
      </c>
      <c r="AN59" s="288"/>
      <c r="AO59" s="289"/>
      <c r="AP59" s="344"/>
      <c r="AQ59" s="144"/>
      <c r="AR59" s="250"/>
      <c r="AS59" s="144"/>
      <c r="AT59" s="63">
        <f>'[1]410087'!$X$50</f>
        <v>0</v>
      </c>
      <c r="AU59" s="391">
        <f>'[1]410087'!$Y$50</f>
        <v>0</v>
      </c>
      <c r="AV59" s="11"/>
      <c r="AW59" s="11"/>
      <c r="AX59" s="10">
        <f>'[2]410087'!$X$50</f>
        <v>0</v>
      </c>
      <c r="AY59" s="144">
        <f>'[2]410087'!$Y$50</f>
        <v>0</v>
      </c>
      <c r="AZ59" s="246">
        <f t="shared" si="6"/>
        <v>0</v>
      </c>
      <c r="BA59" s="257">
        <f t="shared" si="7"/>
        <v>0</v>
      </c>
      <c r="BB59" s="288"/>
      <c r="BC59" s="289"/>
      <c r="BD59" s="344"/>
      <c r="BE59" s="144"/>
      <c r="BF59" s="250"/>
      <c r="BG59" s="144"/>
      <c r="BH59" s="10">
        <f>'[1]410087'!$X$52</f>
        <v>0</v>
      </c>
      <c r="BI59" s="144">
        <f>'[1]410087'!$Y$52</f>
        <v>0</v>
      </c>
      <c r="BJ59" s="11"/>
      <c r="BK59" s="11"/>
      <c r="BL59" s="10">
        <f>'[2]410087'!$X$52</f>
        <v>0</v>
      </c>
      <c r="BM59" s="144">
        <f>'[2]410087'!$Y$52</f>
        <v>0</v>
      </c>
      <c r="BN59" s="246">
        <f t="shared" si="8"/>
        <v>0</v>
      </c>
      <c r="BO59" s="257">
        <f t="shared" si="9"/>
        <v>0</v>
      </c>
      <c r="BP59" s="295"/>
      <c r="BQ59" s="296"/>
      <c r="BR59" s="117"/>
      <c r="BS59" s="144"/>
      <c r="BT59" s="117"/>
      <c r="BU59" s="144"/>
      <c r="BV59" s="10">
        <f>'[1]410087'!$X$56</f>
        <v>0</v>
      </c>
      <c r="BW59" s="144">
        <f>'[1]410087'!$Y$56</f>
        <v>0</v>
      </c>
      <c r="BX59" s="11"/>
      <c r="BY59" s="11"/>
      <c r="BZ59" s="10">
        <f>'[2]410087'!$X$56</f>
        <v>0</v>
      </c>
      <c r="CA59" s="144">
        <f>'[2]410087'!$Y$56</f>
        <v>0</v>
      </c>
      <c r="CB59" s="246">
        <f t="shared" si="10"/>
        <v>0</v>
      </c>
      <c r="CC59" s="257">
        <f t="shared" si="11"/>
        <v>0</v>
      </c>
      <c r="CD59" s="295"/>
      <c r="CE59" s="296"/>
      <c r="CF59" s="117"/>
      <c r="CG59" s="144"/>
      <c r="CH59" s="250"/>
      <c r="CI59" s="144"/>
      <c r="CJ59" s="250"/>
      <c r="CK59" s="144"/>
      <c r="CL59" s="276">
        <f>'[1]410087'!$X$74</f>
        <v>0</v>
      </c>
      <c r="CM59" s="276">
        <f>'[1]410087'!$Y$74</f>
        <v>0</v>
      </c>
      <c r="CN59" s="276"/>
      <c r="CO59" s="276"/>
      <c r="CP59" s="276">
        <f>'[2]410087'!$X$74</f>
        <v>0</v>
      </c>
      <c r="CQ59" s="276">
        <f>'[2]410087'!$Y$74</f>
        <v>0</v>
      </c>
      <c r="CR59" s="246">
        <f t="shared" si="12"/>
        <v>0</v>
      </c>
      <c r="CS59" s="257">
        <f t="shared" si="13"/>
        <v>0</v>
      </c>
      <c r="CT59" s="276"/>
      <c r="CU59" s="276"/>
      <c r="CV59" s="276"/>
      <c r="CW59" s="276"/>
      <c r="CX59" s="276"/>
      <c r="CY59" s="276"/>
      <c r="CZ59" s="10">
        <f>'[1]410087'!$X$57</f>
        <v>0</v>
      </c>
      <c r="DA59" s="144">
        <f>'[1]410087'!$Y$57</f>
        <v>0</v>
      </c>
      <c r="DB59" s="11"/>
      <c r="DC59" s="11"/>
      <c r="DD59" s="10">
        <f>'[2]410087'!$X$57</f>
        <v>0</v>
      </c>
      <c r="DE59" s="144">
        <f>'[2]410087'!$Y$57</f>
        <v>0</v>
      </c>
      <c r="DF59" s="246">
        <f t="shared" si="14"/>
        <v>0</v>
      </c>
      <c r="DG59" s="257">
        <f t="shared" si="15"/>
        <v>0</v>
      </c>
      <c r="DH59" s="250"/>
      <c r="DI59" s="144"/>
      <c r="DJ59" s="117"/>
      <c r="DK59" s="144"/>
      <c r="DL59" s="250"/>
      <c r="DM59" s="144"/>
      <c r="DN59" s="10">
        <f>'[1]410087'!$X$62-'[1]410087'!$X$15</f>
        <v>0</v>
      </c>
      <c r="DO59" s="144">
        <f>'[1]410087'!$Y$62-'[1]410087'!$Y$15</f>
        <v>0</v>
      </c>
      <c r="DP59" s="11"/>
      <c r="DQ59" s="11"/>
      <c r="DR59" s="10">
        <f>'[2]410087'!$X$62-'[2]410087'!$X$15</f>
        <v>0</v>
      </c>
      <c r="DS59" s="144">
        <f>'[2]410087'!$Y$62-'[2]410087'!$Y$15</f>
        <v>0</v>
      </c>
      <c r="DT59" s="246"/>
      <c r="DU59" s="257"/>
      <c r="DV59" s="250"/>
      <c r="DW59" s="144"/>
      <c r="DX59" s="250"/>
      <c r="DY59" s="144"/>
      <c r="DZ59" s="250"/>
      <c r="EA59" s="144"/>
      <c r="EC59" s="34"/>
    </row>
    <row r="60" spans="1:133" ht="18.75" x14ac:dyDescent="0.3">
      <c r="A60" s="114">
        <v>46</v>
      </c>
      <c r="B60" s="114" t="str">
        <f>'Скорая медицинская помощь'!B60</f>
        <v>410089</v>
      </c>
      <c r="C60" s="244" t="str">
        <f>'Скорая медицинская помощь'!C60</f>
        <v>ГБУЗ ККПТД</v>
      </c>
      <c r="D60" s="313">
        <f>'[1]410089'!$X$43</f>
        <v>0</v>
      </c>
      <c r="E60" s="314">
        <f>'[1]410089'!$Y$43</f>
        <v>0</v>
      </c>
      <c r="F60" s="11"/>
      <c r="G60" s="11"/>
      <c r="H60" s="313">
        <f>'[2]410089'!$X$43</f>
        <v>0</v>
      </c>
      <c r="I60" s="316">
        <f>'[2]410089'!$Y$43</f>
        <v>0</v>
      </c>
      <c r="J60" s="311">
        <f>H60-D60</f>
        <v>0</v>
      </c>
      <c r="K60" s="312">
        <f>I60-E60</f>
        <v>0</v>
      </c>
      <c r="L60" s="291"/>
      <c r="M60" s="144"/>
      <c r="N60" s="250"/>
      <c r="O60" s="144"/>
      <c r="P60" s="117"/>
      <c r="Q60" s="144"/>
      <c r="R60" s="10">
        <f>'[1]410089'!$X$48</f>
        <v>0</v>
      </c>
      <c r="S60" s="144">
        <f>'[1]410089'!$Y$48</f>
        <v>0</v>
      </c>
      <c r="T60" s="11"/>
      <c r="U60" s="119"/>
      <c r="V60" s="63">
        <f>'[2]410089'!$X$48</f>
        <v>0</v>
      </c>
      <c r="W60" s="119">
        <f>'[2]410089'!$Y$48</f>
        <v>0</v>
      </c>
      <c r="X60" s="63">
        <f t="shared" si="2"/>
        <v>0</v>
      </c>
      <c r="Y60" s="391">
        <f t="shared" si="3"/>
        <v>0</v>
      </c>
      <c r="Z60" s="11"/>
      <c r="AA60" s="11"/>
      <c r="AB60" s="10"/>
      <c r="AC60" s="144"/>
      <c r="AD60" s="11"/>
      <c r="AE60" s="119"/>
      <c r="AF60" s="63">
        <f>'[1]410089'!$X$49</f>
        <v>0</v>
      </c>
      <c r="AG60" s="391">
        <f>'[1]410089'!$Y$49</f>
        <v>0</v>
      </c>
      <c r="AH60" s="11"/>
      <c r="AI60" s="11"/>
      <c r="AJ60" s="10">
        <f>'[2]410089'!$X$49</f>
        <v>0</v>
      </c>
      <c r="AK60" s="144">
        <f>'[2]410089'!$Y$49</f>
        <v>0</v>
      </c>
      <c r="AL60" s="246">
        <f t="shared" si="4"/>
        <v>0</v>
      </c>
      <c r="AM60" s="257">
        <f t="shared" si="5"/>
        <v>0</v>
      </c>
      <c r="AN60" s="250"/>
      <c r="AO60" s="144"/>
      <c r="AP60" s="344"/>
      <c r="AQ60" s="144"/>
      <c r="AR60" s="250"/>
      <c r="AS60" s="144"/>
      <c r="AT60" s="63">
        <f>'[1]410089'!$X$50</f>
        <v>0</v>
      </c>
      <c r="AU60" s="391">
        <f>'[1]410089'!$Y$50</f>
        <v>0</v>
      </c>
      <c r="AV60" s="11"/>
      <c r="AW60" s="11"/>
      <c r="AX60" s="10">
        <f>'[2]410089'!$X$50</f>
        <v>0</v>
      </c>
      <c r="AY60" s="144">
        <f>'[2]410089'!$Y$50</f>
        <v>0</v>
      </c>
      <c r="AZ60" s="246">
        <f t="shared" si="6"/>
        <v>0</v>
      </c>
      <c r="BA60" s="257">
        <f t="shared" si="7"/>
        <v>0</v>
      </c>
      <c r="BB60" s="250"/>
      <c r="BC60" s="144"/>
      <c r="BD60" s="344"/>
      <c r="BE60" s="144"/>
      <c r="BF60" s="250"/>
      <c r="BG60" s="144"/>
      <c r="BH60" s="10">
        <f>'[1]410089'!$X$52</f>
        <v>0</v>
      </c>
      <c r="BI60" s="144">
        <f>'[1]410089'!$Y$52</f>
        <v>0</v>
      </c>
      <c r="BJ60" s="11"/>
      <c r="BK60" s="11"/>
      <c r="BL60" s="10">
        <f>'[2]410089'!$X$52</f>
        <v>0</v>
      </c>
      <c r="BM60" s="144">
        <f>'[2]410089'!$Y$52</f>
        <v>0</v>
      </c>
      <c r="BN60" s="246">
        <f t="shared" si="8"/>
        <v>0</v>
      </c>
      <c r="BO60" s="257">
        <f t="shared" si="9"/>
        <v>0</v>
      </c>
      <c r="BP60" s="295"/>
      <c r="BQ60" s="296"/>
      <c r="BR60" s="117"/>
      <c r="BS60" s="144"/>
      <c r="BT60" s="117"/>
      <c r="BU60" s="144"/>
      <c r="BV60" s="10">
        <f>'[1]410089'!$X$56</f>
        <v>0</v>
      </c>
      <c r="BW60" s="144">
        <f>'[1]410089'!$Y$56</f>
        <v>0</v>
      </c>
      <c r="BX60" s="11"/>
      <c r="BY60" s="11"/>
      <c r="BZ60" s="10">
        <f>'[2]410089'!$X$56</f>
        <v>0</v>
      </c>
      <c r="CA60" s="144">
        <f>'[2]410089'!$Y$56</f>
        <v>0</v>
      </c>
      <c r="CB60" s="246">
        <f t="shared" si="10"/>
        <v>0</v>
      </c>
      <c r="CC60" s="257">
        <f t="shared" si="11"/>
        <v>0</v>
      </c>
      <c r="CD60" s="295"/>
      <c r="CE60" s="296"/>
      <c r="CF60" s="117"/>
      <c r="CG60" s="144"/>
      <c r="CH60" s="250"/>
      <c r="CI60" s="144"/>
      <c r="CJ60" s="250"/>
      <c r="CK60" s="144"/>
      <c r="CL60" s="276">
        <f>'[1]410089'!$X$74</f>
        <v>0</v>
      </c>
      <c r="CM60" s="276">
        <f>'[1]410089'!$Y$74</f>
        <v>0</v>
      </c>
      <c r="CN60" s="276"/>
      <c r="CO60" s="276"/>
      <c r="CP60" s="276">
        <f>'[2]410089'!$X$74</f>
        <v>0</v>
      </c>
      <c r="CQ60" s="276">
        <f>'[2]410089'!$Y$74</f>
        <v>0</v>
      </c>
      <c r="CR60" s="246">
        <f t="shared" si="12"/>
        <v>0</v>
      </c>
      <c r="CS60" s="257">
        <f t="shared" si="13"/>
        <v>0</v>
      </c>
      <c r="CT60" s="276"/>
      <c r="CU60" s="276"/>
      <c r="CV60" s="276"/>
      <c r="CW60" s="276"/>
      <c r="CX60" s="276"/>
      <c r="CY60" s="276"/>
      <c r="CZ60" s="10">
        <f>'[1]410089'!$X$57</f>
        <v>0</v>
      </c>
      <c r="DA60" s="144">
        <f>'[1]410089'!$Y$57</f>
        <v>0</v>
      </c>
      <c r="DB60" s="11"/>
      <c r="DC60" s="11"/>
      <c r="DD60" s="10">
        <f>'[2]410089'!$X$57</f>
        <v>0</v>
      </c>
      <c r="DE60" s="144">
        <f>'[2]410089'!$Y$57</f>
        <v>0</v>
      </c>
      <c r="DF60" s="246">
        <f t="shared" si="14"/>
        <v>0</v>
      </c>
      <c r="DG60" s="257">
        <f t="shared" si="15"/>
        <v>0</v>
      </c>
      <c r="DH60" s="250"/>
      <c r="DI60" s="144"/>
      <c r="DJ60" s="117"/>
      <c r="DK60" s="144"/>
      <c r="DL60" s="250"/>
      <c r="DM60" s="144"/>
      <c r="DN60" s="10">
        <f>'[1]410089'!$X$62-'[1]410089'!$X$15</f>
        <v>3280</v>
      </c>
      <c r="DO60" s="144">
        <f>'[1]410089'!$Y$62-'[1]410089'!$Y$15</f>
        <v>22078.48</v>
      </c>
      <c r="DP60" s="11"/>
      <c r="DQ60" s="11"/>
      <c r="DR60" s="10">
        <f>'[2]410089'!$X$62-'[2]410089'!$X$15</f>
        <v>3280</v>
      </c>
      <c r="DS60" s="144">
        <f>'[2]410089'!$Y$62-'[2]410089'!$Y$15</f>
        <v>22078.48</v>
      </c>
      <c r="DT60" s="246"/>
      <c r="DU60" s="257"/>
      <c r="DV60" s="250"/>
      <c r="DW60" s="144"/>
      <c r="DX60" s="250"/>
      <c r="DY60" s="144"/>
      <c r="DZ60" s="250"/>
      <c r="EA60" s="144"/>
      <c r="EC60" s="34"/>
    </row>
    <row r="61" spans="1:133" ht="18.75" x14ac:dyDescent="0.3">
      <c r="A61" s="114">
        <v>47</v>
      </c>
      <c r="B61" s="114">
        <f>'Скорая медицинская помощь'!B61</f>
        <v>0</v>
      </c>
      <c r="C61" s="244">
        <f>'Скорая медицинская помощь'!C61</f>
        <v>0</v>
      </c>
      <c r="D61" s="313">
        <f>'[1]410092'!$X$43</f>
        <v>0</v>
      </c>
      <c r="E61" s="314">
        <f>'[1]410092'!$Y$43</f>
        <v>0</v>
      </c>
      <c r="F61" s="11"/>
      <c r="G61" s="11"/>
      <c r="H61" s="313">
        <f>'[2]410092'!$X$43</f>
        <v>0</v>
      </c>
      <c r="I61" s="316">
        <f>'[2]410092'!$Y$43</f>
        <v>0</v>
      </c>
      <c r="J61" s="311">
        <f>H61-D61</f>
        <v>0</v>
      </c>
      <c r="K61" s="312">
        <f>I61-E61</f>
        <v>0</v>
      </c>
      <c r="L61" s="291"/>
      <c r="M61" s="144"/>
      <c r="N61" s="250"/>
      <c r="O61" s="144"/>
      <c r="P61" s="117"/>
      <c r="Q61" s="144"/>
      <c r="R61" s="10">
        <f>'[1]410092'!$X$48</f>
        <v>0</v>
      </c>
      <c r="S61" s="144">
        <f>'[1]410092'!$Y$48</f>
        <v>0</v>
      </c>
      <c r="T61" s="11"/>
      <c r="U61" s="119"/>
      <c r="V61" s="63">
        <f>'[2]410092'!$X$48</f>
        <v>0</v>
      </c>
      <c r="W61" s="119">
        <f>'[2]410092'!$Y$48</f>
        <v>0</v>
      </c>
      <c r="X61" s="63">
        <f t="shared" si="2"/>
        <v>0</v>
      </c>
      <c r="Y61" s="391">
        <f t="shared" si="3"/>
        <v>0</v>
      </c>
      <c r="Z61" s="11"/>
      <c r="AA61" s="11"/>
      <c r="AB61" s="10"/>
      <c r="AC61" s="144"/>
      <c r="AD61" s="11"/>
      <c r="AE61" s="119"/>
      <c r="AF61" s="63">
        <f>'[1]410092'!$X$49</f>
        <v>0</v>
      </c>
      <c r="AG61" s="391">
        <f>'[1]410092'!$Y$49</f>
        <v>0</v>
      </c>
      <c r="AH61" s="11"/>
      <c r="AI61" s="11"/>
      <c r="AJ61" s="10">
        <f>'[2]410092'!$X$49</f>
        <v>0</v>
      </c>
      <c r="AK61" s="144">
        <f>'[2]410092'!$Y$49</f>
        <v>0</v>
      </c>
      <c r="AL61" s="246">
        <f t="shared" si="4"/>
        <v>0</v>
      </c>
      <c r="AM61" s="257">
        <f t="shared" si="5"/>
        <v>0</v>
      </c>
      <c r="AN61" s="250"/>
      <c r="AO61" s="286"/>
      <c r="AP61" s="344"/>
      <c r="AQ61" s="144"/>
      <c r="AR61" s="250"/>
      <c r="AS61" s="144"/>
      <c r="AT61" s="63">
        <f>'[1]410092'!$X$50</f>
        <v>0</v>
      </c>
      <c r="AU61" s="391">
        <f>'[1]410092'!$Y$50</f>
        <v>0</v>
      </c>
      <c r="AV61" s="11"/>
      <c r="AW61" s="11"/>
      <c r="AX61" s="10">
        <f>'[2]410092'!$X$50</f>
        <v>0</v>
      </c>
      <c r="AY61" s="144">
        <f>'[2]410092'!$Y$50</f>
        <v>0</v>
      </c>
      <c r="AZ61" s="246">
        <f t="shared" si="6"/>
        <v>0</v>
      </c>
      <c r="BA61" s="257">
        <f t="shared" si="7"/>
        <v>0</v>
      </c>
      <c r="BB61" s="250"/>
      <c r="BC61" s="286"/>
      <c r="BD61" s="344"/>
      <c r="BE61" s="144"/>
      <c r="BF61" s="250"/>
      <c r="BG61" s="144"/>
      <c r="BH61" s="10">
        <f>'[1]410092'!$X$52</f>
        <v>0</v>
      </c>
      <c r="BI61" s="144">
        <f>'[1]410092'!$Y$52</f>
        <v>0</v>
      </c>
      <c r="BJ61" s="11"/>
      <c r="BK61" s="11"/>
      <c r="BL61" s="10">
        <f>'[2]410092'!$X$52</f>
        <v>0</v>
      </c>
      <c r="BM61" s="144">
        <f>'[2]410092'!$Y$52</f>
        <v>0</v>
      </c>
      <c r="BN61" s="246">
        <f t="shared" si="8"/>
        <v>0</v>
      </c>
      <c r="BO61" s="257">
        <f t="shared" si="9"/>
        <v>0</v>
      </c>
      <c r="BP61" s="295"/>
      <c r="BQ61" s="296"/>
      <c r="BR61" s="117"/>
      <c r="BS61" s="144"/>
      <c r="BT61" s="117"/>
      <c r="BU61" s="144"/>
      <c r="BV61" s="10">
        <f>'[1]410092'!$X$56</f>
        <v>0</v>
      </c>
      <c r="BW61" s="144">
        <f>'[1]410092'!$Y$56</f>
        <v>0</v>
      </c>
      <c r="BX61" s="11"/>
      <c r="BY61" s="11"/>
      <c r="BZ61" s="10">
        <f>'[2]410092'!$X$56</f>
        <v>0</v>
      </c>
      <c r="CA61" s="144">
        <f>'[2]410092'!$Y$56</f>
        <v>0</v>
      </c>
      <c r="CB61" s="246">
        <f t="shared" si="10"/>
        <v>0</v>
      </c>
      <c r="CC61" s="257">
        <f t="shared" si="11"/>
        <v>0</v>
      </c>
      <c r="CD61" s="295"/>
      <c r="CE61" s="296"/>
      <c r="CF61" s="117"/>
      <c r="CG61" s="144"/>
      <c r="CH61" s="250"/>
      <c r="CI61" s="144"/>
      <c r="CJ61" s="250"/>
      <c r="CK61" s="144"/>
      <c r="CL61" s="276">
        <f>'[1]410092'!$X$74</f>
        <v>0</v>
      </c>
      <c r="CM61" s="276">
        <f>'[1]410092'!$Y$74</f>
        <v>0</v>
      </c>
      <c r="CN61" s="276"/>
      <c r="CO61" s="276"/>
      <c r="CP61" s="276">
        <f>'[2]410092'!$X$74</f>
        <v>0</v>
      </c>
      <c r="CQ61" s="276">
        <f>'[2]410092'!$Y$74</f>
        <v>0</v>
      </c>
      <c r="CR61" s="246">
        <f t="shared" si="12"/>
        <v>0</v>
      </c>
      <c r="CS61" s="257">
        <f t="shared" si="13"/>
        <v>0</v>
      </c>
      <c r="CT61" s="276"/>
      <c r="CU61" s="276"/>
      <c r="CV61" s="276"/>
      <c r="CW61" s="276"/>
      <c r="CX61" s="276"/>
      <c r="CY61" s="276"/>
      <c r="CZ61" s="10">
        <f>'[1]410092'!$X$57</f>
        <v>0</v>
      </c>
      <c r="DA61" s="144">
        <f>'[1]410092'!$Y$57</f>
        <v>0</v>
      </c>
      <c r="DB61" s="11"/>
      <c r="DC61" s="11"/>
      <c r="DD61" s="10">
        <f>'[2]410092'!$X$57</f>
        <v>0</v>
      </c>
      <c r="DE61" s="144">
        <f>'[2]410092'!$Y$57</f>
        <v>0</v>
      </c>
      <c r="DF61" s="246">
        <f t="shared" si="14"/>
        <v>0</v>
      </c>
      <c r="DG61" s="257">
        <f t="shared" si="15"/>
        <v>0</v>
      </c>
      <c r="DH61" s="250"/>
      <c r="DI61" s="144"/>
      <c r="DJ61" s="117"/>
      <c r="DK61" s="144"/>
      <c r="DL61" s="250"/>
      <c r="DM61" s="144"/>
      <c r="DN61" s="10"/>
      <c r="DO61" s="144"/>
      <c r="DP61" s="11"/>
      <c r="DQ61" s="11"/>
      <c r="DR61" s="10"/>
      <c r="DS61" s="144"/>
      <c r="DT61" s="246"/>
      <c r="DU61" s="257"/>
      <c r="DV61" s="250"/>
      <c r="DW61" s="144"/>
      <c r="DX61" s="250"/>
      <c r="DY61" s="144"/>
      <c r="DZ61" s="250"/>
      <c r="EA61" s="144"/>
      <c r="EC61" s="34"/>
    </row>
    <row r="62" spans="1:133" ht="18.75" x14ac:dyDescent="0.3">
      <c r="A62" s="114"/>
      <c r="B62" s="114" t="str">
        <f>'Скорая медицинская помощь'!B62</f>
        <v>410095</v>
      </c>
      <c r="C62" s="244" t="str">
        <f>'Скорая медицинская помощь'!C62</f>
        <v>ООО "ВИТАЛАБ"</v>
      </c>
      <c r="D62" s="313">
        <f>'[1]410095'!$X$43</f>
        <v>0</v>
      </c>
      <c r="E62" s="314">
        <f>'[1]410095'!$Y$43</f>
        <v>0</v>
      </c>
      <c r="F62" s="11"/>
      <c r="G62" s="11"/>
      <c r="H62" s="313">
        <f>'[2]410095'!$X$43</f>
        <v>0</v>
      </c>
      <c r="I62" s="316">
        <f>'[2]410095'!$Y$43</f>
        <v>0</v>
      </c>
      <c r="J62" s="311"/>
      <c r="K62" s="312"/>
      <c r="L62" s="291"/>
      <c r="M62" s="144"/>
      <c r="N62" s="250"/>
      <c r="O62" s="144"/>
      <c r="P62" s="117"/>
      <c r="Q62" s="144"/>
      <c r="R62" s="10">
        <f>'[1]410095'!$X$48</f>
        <v>0</v>
      </c>
      <c r="S62" s="144">
        <f>'[1]410095'!$Y$48</f>
        <v>0</v>
      </c>
      <c r="T62" s="11"/>
      <c r="U62" s="119"/>
      <c r="V62" s="63">
        <f>'[2]410095'!$X$48</f>
        <v>0</v>
      </c>
      <c r="W62" s="119">
        <f>'[2]410095'!$Y$48</f>
        <v>0</v>
      </c>
      <c r="X62" s="63">
        <f t="shared" si="2"/>
        <v>0</v>
      </c>
      <c r="Y62" s="391">
        <f t="shared" si="3"/>
        <v>0</v>
      </c>
      <c r="Z62" s="11"/>
      <c r="AA62" s="11"/>
      <c r="AB62" s="10"/>
      <c r="AC62" s="144"/>
      <c r="AD62" s="11"/>
      <c r="AE62" s="119"/>
      <c r="AF62" s="63">
        <f>'[1]410095'!$X$49</f>
        <v>0</v>
      </c>
      <c r="AG62" s="391">
        <f>'[1]410095'!$Y$49</f>
        <v>0</v>
      </c>
      <c r="AH62" s="11"/>
      <c r="AI62" s="11"/>
      <c r="AJ62" s="10">
        <f>'[2]410095'!$X$49</f>
        <v>0</v>
      </c>
      <c r="AK62" s="144">
        <f>'[2]410095'!$Y$49</f>
        <v>0</v>
      </c>
      <c r="AL62" s="246">
        <f t="shared" si="4"/>
        <v>0</v>
      </c>
      <c r="AM62" s="257">
        <f t="shared" si="5"/>
        <v>0</v>
      </c>
      <c r="AN62" s="250"/>
      <c r="AO62" s="144"/>
      <c r="AP62" s="344"/>
      <c r="AQ62" s="144"/>
      <c r="AR62" s="250"/>
      <c r="AS62" s="144"/>
      <c r="AT62" s="63">
        <f>'[1]410095'!$X$50</f>
        <v>0</v>
      </c>
      <c r="AU62" s="391">
        <f>'[1]410095'!$Y$50</f>
        <v>0</v>
      </c>
      <c r="AV62" s="11"/>
      <c r="AW62" s="11"/>
      <c r="AX62" s="10">
        <f>'[2]410095'!$X$50</f>
        <v>0</v>
      </c>
      <c r="AY62" s="144">
        <f>'[2]410095'!$Y$50</f>
        <v>0</v>
      </c>
      <c r="AZ62" s="246">
        <f t="shared" si="6"/>
        <v>0</v>
      </c>
      <c r="BA62" s="257">
        <f t="shared" si="7"/>
        <v>0</v>
      </c>
      <c r="BB62" s="250"/>
      <c r="BC62" s="144"/>
      <c r="BD62" s="344"/>
      <c r="BE62" s="144"/>
      <c r="BF62" s="250"/>
      <c r="BG62" s="144"/>
      <c r="BH62" s="10">
        <f>'[1]410095'!$X$52</f>
        <v>0</v>
      </c>
      <c r="BI62" s="144">
        <f>'[1]410095'!$Y$52</f>
        <v>0</v>
      </c>
      <c r="BJ62" s="11"/>
      <c r="BK62" s="11"/>
      <c r="BL62" s="10">
        <f>'[2]410095'!$X$52</f>
        <v>0</v>
      </c>
      <c r="BM62" s="144">
        <f>'[2]410095'!$Y$52</f>
        <v>0</v>
      </c>
      <c r="BN62" s="246">
        <f t="shared" si="8"/>
        <v>0</v>
      </c>
      <c r="BO62" s="257">
        <f t="shared" si="9"/>
        <v>0</v>
      </c>
      <c r="BP62" s="288"/>
      <c r="BQ62" s="289"/>
      <c r="BR62" s="117"/>
      <c r="BS62" s="144"/>
      <c r="BT62" s="117"/>
      <c r="BU62" s="144"/>
      <c r="BV62" s="10">
        <f>'[1]410095'!$X$56</f>
        <v>0</v>
      </c>
      <c r="BW62" s="144">
        <f>'[1]410095'!$Y$56</f>
        <v>0</v>
      </c>
      <c r="BX62" s="11"/>
      <c r="BY62" s="11"/>
      <c r="BZ62" s="10">
        <f>'[2]410095'!$X$56</f>
        <v>0</v>
      </c>
      <c r="CA62" s="144">
        <f>'[2]410095'!$Y$56</f>
        <v>0</v>
      </c>
      <c r="CB62" s="246">
        <f t="shared" si="10"/>
        <v>0</v>
      </c>
      <c r="CC62" s="257">
        <f t="shared" si="11"/>
        <v>0</v>
      </c>
      <c r="CD62" s="295"/>
      <c r="CE62" s="296"/>
      <c r="CF62" s="117"/>
      <c r="CG62" s="144"/>
      <c r="CH62" s="250"/>
      <c r="CI62" s="144"/>
      <c r="CJ62" s="250"/>
      <c r="CK62" s="144"/>
      <c r="CL62" s="276">
        <f>'[1]410095'!$X$74</f>
        <v>0</v>
      </c>
      <c r="CM62" s="276">
        <f>'[1]410095'!$Y$74</f>
        <v>0</v>
      </c>
      <c r="CN62" s="276"/>
      <c r="CO62" s="276"/>
      <c r="CP62" s="276">
        <f>'[2]410095'!$X$74</f>
        <v>0</v>
      </c>
      <c r="CQ62" s="276">
        <f>'[2]410095'!$Y$74</f>
        <v>0</v>
      </c>
      <c r="CR62" s="246">
        <f t="shared" si="12"/>
        <v>0</v>
      </c>
      <c r="CS62" s="257">
        <f t="shared" si="13"/>
        <v>0</v>
      </c>
      <c r="CT62" s="276"/>
      <c r="CU62" s="276"/>
      <c r="CV62" s="276"/>
      <c r="CW62" s="276"/>
      <c r="CX62" s="276"/>
      <c r="CY62" s="276"/>
      <c r="CZ62" s="10">
        <f>'[1]410095'!$X$57</f>
        <v>0</v>
      </c>
      <c r="DA62" s="144">
        <f>'[1]410095'!$Y$57</f>
        <v>0</v>
      </c>
      <c r="DB62" s="11"/>
      <c r="DC62" s="11"/>
      <c r="DD62" s="10">
        <f>'[2]410095'!$X$57</f>
        <v>0</v>
      </c>
      <c r="DE62" s="144">
        <f>'[2]410095'!$Y$57</f>
        <v>0</v>
      </c>
      <c r="DF62" s="246">
        <f t="shared" si="14"/>
        <v>0</v>
      </c>
      <c r="DG62" s="257">
        <f t="shared" si="15"/>
        <v>0</v>
      </c>
      <c r="DH62" s="250"/>
      <c r="DI62" s="144"/>
      <c r="DJ62" s="117"/>
      <c r="DK62" s="144"/>
      <c r="DL62" s="250"/>
      <c r="DM62" s="144"/>
      <c r="DN62" s="10">
        <f>'[1]410095'!$X$62-'[1]410095'!$X$15</f>
        <v>0</v>
      </c>
      <c r="DO62" s="144">
        <f>'[1]410095'!$Y$62-'[1]410095'!$Y$15</f>
        <v>0</v>
      </c>
      <c r="DP62" s="11"/>
      <c r="DQ62" s="11"/>
      <c r="DR62" s="10">
        <f>'[2]410095'!$X$62-'[2]410095'!$X$15</f>
        <v>0</v>
      </c>
      <c r="DS62" s="144">
        <f>'[2]410095'!$Y$62-'[2]410095'!$Y$15</f>
        <v>0</v>
      </c>
      <c r="DT62" s="246"/>
      <c r="DU62" s="257"/>
      <c r="DV62" s="250"/>
      <c r="DW62" s="144"/>
      <c r="DX62" s="250"/>
      <c r="DY62" s="144"/>
      <c r="DZ62" s="250"/>
      <c r="EA62" s="144"/>
      <c r="EC62" s="34"/>
    </row>
    <row r="63" spans="1:133" ht="18.75" x14ac:dyDescent="0.3">
      <c r="A63" s="114">
        <v>48</v>
      </c>
      <c r="B63" s="114">
        <f>'Скорая медицинская помощь'!B63</f>
        <v>410100</v>
      </c>
      <c r="C63" s="244" t="str">
        <f>'Скорая медицинская помощь'!C63</f>
        <v>КАМ ФИЛИАЛ АНО "МЕДИЦИНСКИЙ ЦЕНТР "ЖИЗНЬ"</v>
      </c>
      <c r="D63" s="313">
        <f>'[1]410100'!$X$43</f>
        <v>0</v>
      </c>
      <c r="E63" s="314">
        <f>'[1]410100'!$Y$43</f>
        <v>0</v>
      </c>
      <c r="F63" s="11"/>
      <c r="G63" s="11"/>
      <c r="H63" s="313">
        <f>'[2]410100'!$X$43</f>
        <v>0</v>
      </c>
      <c r="I63" s="316">
        <f>'[2]410100'!$Y$43</f>
        <v>0</v>
      </c>
      <c r="J63" s="311">
        <f t="shared" ref="J63:K66" si="16">H63-D63</f>
        <v>0</v>
      </c>
      <c r="K63" s="312">
        <f t="shared" si="16"/>
        <v>0</v>
      </c>
      <c r="L63" s="291"/>
      <c r="M63" s="144"/>
      <c r="N63" s="250"/>
      <c r="O63" s="144"/>
      <c r="P63" s="117"/>
      <c r="Q63" s="144"/>
      <c r="R63" s="10">
        <f>'[1]410100'!$X$48</f>
        <v>0</v>
      </c>
      <c r="S63" s="144">
        <f>'[1]410100'!$Y$48</f>
        <v>0</v>
      </c>
      <c r="T63" s="11"/>
      <c r="U63" s="119"/>
      <c r="V63" s="63">
        <f>'[2]410100'!$X$48</f>
        <v>0</v>
      </c>
      <c r="W63" s="119">
        <f>'[2]410100'!$Y$48</f>
        <v>0</v>
      </c>
      <c r="X63" s="63">
        <f t="shared" si="2"/>
        <v>0</v>
      </c>
      <c r="Y63" s="391">
        <f t="shared" si="3"/>
        <v>0</v>
      </c>
      <c r="Z63" s="11"/>
      <c r="AA63" s="11"/>
      <c r="AB63" s="10"/>
      <c r="AC63" s="144"/>
      <c r="AD63" s="11"/>
      <c r="AE63" s="119"/>
      <c r="AF63" s="63">
        <f>'[1]410100'!$X$49</f>
        <v>350</v>
      </c>
      <c r="AG63" s="391">
        <f>'[1]410100'!$Y$49</f>
        <v>315.95</v>
      </c>
      <c r="AH63" s="11"/>
      <c r="AI63" s="11"/>
      <c r="AJ63" s="10">
        <f>'[2]410100'!$X$49</f>
        <v>350</v>
      </c>
      <c r="AK63" s="144">
        <f>'[2]410100'!$Y$49</f>
        <v>315.95</v>
      </c>
      <c r="AL63" s="246">
        <f t="shared" si="4"/>
        <v>0</v>
      </c>
      <c r="AM63" s="257">
        <f t="shared" si="5"/>
        <v>0</v>
      </c>
      <c r="AN63" s="250"/>
      <c r="AO63" s="144"/>
      <c r="AP63" s="344"/>
      <c r="AQ63" s="144"/>
      <c r="AR63" s="250"/>
      <c r="AS63" s="144"/>
      <c r="AT63" s="63">
        <f>'[1]410100'!$X$50</f>
        <v>0</v>
      </c>
      <c r="AU63" s="391">
        <f>'[1]410100'!$Y$50</f>
        <v>0</v>
      </c>
      <c r="AV63" s="11"/>
      <c r="AW63" s="11"/>
      <c r="AX63" s="10">
        <f>'[2]410100'!$X$50</f>
        <v>0</v>
      </c>
      <c r="AY63" s="144">
        <f>'[2]410100'!$Y$50</f>
        <v>0</v>
      </c>
      <c r="AZ63" s="246">
        <f t="shared" si="6"/>
        <v>0</v>
      </c>
      <c r="BA63" s="257">
        <f t="shared" si="7"/>
        <v>0</v>
      </c>
      <c r="BB63" s="250"/>
      <c r="BC63" s="144"/>
      <c r="BD63" s="344"/>
      <c r="BE63" s="144"/>
      <c r="BF63" s="250"/>
      <c r="BG63" s="144"/>
      <c r="BH63" s="10">
        <f>'[1]410100'!$X$52</f>
        <v>0</v>
      </c>
      <c r="BI63" s="144">
        <f>'[1]410100'!$Y$52</f>
        <v>0</v>
      </c>
      <c r="BJ63" s="11"/>
      <c r="BK63" s="11"/>
      <c r="BL63" s="10">
        <f>'[2]410100'!$X$52</f>
        <v>0</v>
      </c>
      <c r="BM63" s="144">
        <f>'[2]410100'!$Y$52</f>
        <v>0</v>
      </c>
      <c r="BN63" s="246">
        <f t="shared" si="8"/>
        <v>0</v>
      </c>
      <c r="BO63" s="257">
        <f t="shared" si="9"/>
        <v>0</v>
      </c>
      <c r="BP63" s="288"/>
      <c r="BQ63" s="289"/>
      <c r="BR63" s="117"/>
      <c r="BS63" s="144"/>
      <c r="BT63" s="117"/>
      <c r="BU63" s="144"/>
      <c r="BV63" s="10">
        <f>'[1]410100'!$X$56</f>
        <v>0</v>
      </c>
      <c r="BW63" s="144">
        <f>'[1]410100'!$Y$56</f>
        <v>0</v>
      </c>
      <c r="BX63" s="11"/>
      <c r="BY63" s="11"/>
      <c r="BZ63" s="10">
        <f>'[2]410100'!$X$56</f>
        <v>0</v>
      </c>
      <c r="CA63" s="144">
        <f>'[2]410100'!$Y$56</f>
        <v>0</v>
      </c>
      <c r="CB63" s="246">
        <f t="shared" si="10"/>
        <v>0</v>
      </c>
      <c r="CC63" s="257">
        <f t="shared" si="11"/>
        <v>0</v>
      </c>
      <c r="CD63" s="295"/>
      <c r="CE63" s="296"/>
      <c r="CF63" s="117"/>
      <c r="CG63" s="144"/>
      <c r="CH63" s="250"/>
      <c r="CI63" s="144"/>
      <c r="CJ63" s="250"/>
      <c r="CK63" s="144"/>
      <c r="CL63" s="276">
        <f>'[1]410100'!$X$74</f>
        <v>0</v>
      </c>
      <c r="CM63" s="276">
        <f>'[1]410100'!$Y$74</f>
        <v>0</v>
      </c>
      <c r="CN63" s="276"/>
      <c r="CO63" s="276"/>
      <c r="CP63" s="276">
        <f>'[2]410100'!$X$74</f>
        <v>0</v>
      </c>
      <c r="CQ63" s="276">
        <f>'[2]410100'!$Y$74</f>
        <v>0</v>
      </c>
      <c r="CR63" s="246">
        <f t="shared" si="12"/>
        <v>0</v>
      </c>
      <c r="CS63" s="257">
        <f t="shared" si="13"/>
        <v>0</v>
      </c>
      <c r="CT63" s="276"/>
      <c r="CU63" s="276"/>
      <c r="CV63" s="276"/>
      <c r="CW63" s="276"/>
      <c r="CX63" s="276"/>
      <c r="CY63" s="276"/>
      <c r="CZ63" s="10">
        <f>'[1]410100'!$X$57</f>
        <v>0</v>
      </c>
      <c r="DA63" s="144">
        <f>'[1]410100'!$Y$57</f>
        <v>0</v>
      </c>
      <c r="DB63" s="11"/>
      <c r="DC63" s="11"/>
      <c r="DD63" s="10">
        <f>'[2]410100'!$X$57</f>
        <v>0</v>
      </c>
      <c r="DE63" s="144">
        <f>'[2]410100'!$Y$57</f>
        <v>0</v>
      </c>
      <c r="DF63" s="246">
        <f t="shared" si="14"/>
        <v>0</v>
      </c>
      <c r="DG63" s="257">
        <f t="shared" si="15"/>
        <v>0</v>
      </c>
      <c r="DH63" s="250"/>
      <c r="DI63" s="144"/>
      <c r="DJ63" s="117"/>
      <c r="DK63" s="144"/>
      <c r="DL63" s="250"/>
      <c r="DM63" s="144"/>
      <c r="DN63" s="10">
        <f>'[1]410100'!$X$62-'[1]410100'!$X$15</f>
        <v>0</v>
      </c>
      <c r="DO63" s="144">
        <f>'[1]410100'!$Y$62-'[1]410100'!$Y$15</f>
        <v>0</v>
      </c>
      <c r="DP63" s="11"/>
      <c r="DQ63" s="11"/>
      <c r="DR63" s="10">
        <f>'[2]410100'!$X$62-'[2]410100'!$X$15</f>
        <v>0</v>
      </c>
      <c r="DS63" s="144">
        <f>'[2]410100'!$Y$62-'[2]410100'!$Y$15</f>
        <v>0</v>
      </c>
      <c r="DT63" s="246"/>
      <c r="DU63" s="257"/>
      <c r="DV63" s="250"/>
      <c r="DW63" s="144"/>
      <c r="DX63" s="250"/>
      <c r="DY63" s="144"/>
      <c r="DZ63" s="250"/>
      <c r="EA63" s="144"/>
      <c r="EC63" s="34"/>
    </row>
    <row r="64" spans="1:133" ht="18.75" x14ac:dyDescent="0.3">
      <c r="A64" s="114">
        <v>49</v>
      </c>
      <c r="B64" s="114" t="str">
        <f>'Скорая медицинская помощь'!B64</f>
        <v>410106</v>
      </c>
      <c r="C64" s="244" t="str">
        <f>'Скорая медицинская помощь'!C64</f>
        <v>ООО "ЦИЭР "ЭМБРИЛАЙФ"</v>
      </c>
      <c r="D64" s="313">
        <f>'[1]410106'!$X$43</f>
        <v>0</v>
      </c>
      <c r="E64" s="314">
        <f>'[1]410106'!$Y$43</f>
        <v>0</v>
      </c>
      <c r="F64" s="11"/>
      <c r="G64" s="11"/>
      <c r="H64" s="313">
        <f>'[2]410106'!$X$43</f>
        <v>0</v>
      </c>
      <c r="I64" s="316">
        <f>'[2]410106'!$Y$43</f>
        <v>0</v>
      </c>
      <c r="J64" s="311">
        <f t="shared" si="16"/>
        <v>0</v>
      </c>
      <c r="K64" s="312">
        <f t="shared" si="16"/>
        <v>0</v>
      </c>
      <c r="L64" s="291"/>
      <c r="M64" s="144"/>
      <c r="N64" s="250"/>
      <c r="O64" s="144"/>
      <c r="P64" s="117"/>
      <c r="Q64" s="144"/>
      <c r="R64" s="10">
        <f>'[1]410106'!$X$48</f>
        <v>0</v>
      </c>
      <c r="S64" s="144">
        <f>'[1]410106'!$Y$48</f>
        <v>0</v>
      </c>
      <c r="T64" s="11"/>
      <c r="U64" s="119"/>
      <c r="V64" s="63">
        <f>'[2]410106'!$X$48</f>
        <v>0</v>
      </c>
      <c r="W64" s="119">
        <f>'[2]410106'!$Y$48</f>
        <v>0</v>
      </c>
      <c r="X64" s="63">
        <f t="shared" si="2"/>
        <v>0</v>
      </c>
      <c r="Y64" s="391">
        <f t="shared" si="3"/>
        <v>0</v>
      </c>
      <c r="Z64" s="11"/>
      <c r="AA64" s="11"/>
      <c r="AB64" s="10"/>
      <c r="AC64" s="144"/>
      <c r="AD64" s="11"/>
      <c r="AE64" s="119"/>
      <c r="AF64" s="63">
        <f>'[1]410106'!$X$49</f>
        <v>0</v>
      </c>
      <c r="AG64" s="391">
        <f>'[1]410106'!$Y$49</f>
        <v>0</v>
      </c>
      <c r="AH64" s="11"/>
      <c r="AI64" s="11"/>
      <c r="AJ64" s="10">
        <f>'[2]410106'!$X$49</f>
        <v>0</v>
      </c>
      <c r="AK64" s="144">
        <f>'[2]410106'!$Y$49</f>
        <v>0</v>
      </c>
      <c r="AL64" s="246">
        <f t="shared" si="4"/>
        <v>0</v>
      </c>
      <c r="AM64" s="257">
        <f t="shared" si="5"/>
        <v>0</v>
      </c>
      <c r="AN64" s="250"/>
      <c r="AO64" s="144"/>
      <c r="AP64" s="344"/>
      <c r="AQ64" s="144"/>
      <c r="AR64" s="250"/>
      <c r="AS64" s="144"/>
      <c r="AT64" s="63">
        <f>'[1]410106'!$X$50</f>
        <v>0</v>
      </c>
      <c r="AU64" s="391">
        <f>'[1]410106'!$Y$50</f>
        <v>0</v>
      </c>
      <c r="AV64" s="11"/>
      <c r="AW64" s="11"/>
      <c r="AX64" s="10">
        <f>'[2]410106'!$X$50</f>
        <v>0</v>
      </c>
      <c r="AY64" s="144">
        <f>'[2]410106'!$Y$50</f>
        <v>0</v>
      </c>
      <c r="AZ64" s="246">
        <f t="shared" si="6"/>
        <v>0</v>
      </c>
      <c r="BA64" s="257">
        <f t="shared" si="7"/>
        <v>0</v>
      </c>
      <c r="BB64" s="250"/>
      <c r="BC64" s="144"/>
      <c r="BD64" s="344"/>
      <c r="BE64" s="144"/>
      <c r="BF64" s="250"/>
      <c r="BG64" s="144"/>
      <c r="BH64" s="10">
        <f>'[1]410106'!$X$52</f>
        <v>0</v>
      </c>
      <c r="BI64" s="144">
        <f>'[1]410106'!$Y$52</f>
        <v>0</v>
      </c>
      <c r="BJ64" s="11"/>
      <c r="BK64" s="11"/>
      <c r="BL64" s="10">
        <f>'[2]410106'!$X$52</f>
        <v>0</v>
      </c>
      <c r="BM64" s="144">
        <f>'[2]410106'!$Y$52</f>
        <v>0</v>
      </c>
      <c r="BN64" s="246">
        <f t="shared" si="8"/>
        <v>0</v>
      </c>
      <c r="BO64" s="257">
        <f t="shared" si="9"/>
        <v>0</v>
      </c>
      <c r="BP64" s="288"/>
      <c r="BQ64" s="289"/>
      <c r="BR64" s="117"/>
      <c r="BS64" s="144"/>
      <c r="BT64" s="117"/>
      <c r="BU64" s="144"/>
      <c r="BV64" s="10">
        <f>'[1]410106'!$X$56</f>
        <v>0</v>
      </c>
      <c r="BW64" s="144">
        <f>'[1]410106'!$Y$56</f>
        <v>0</v>
      </c>
      <c r="BX64" s="11"/>
      <c r="BY64" s="11"/>
      <c r="BZ64" s="10">
        <f>'[2]410106'!$X$56</f>
        <v>0</v>
      </c>
      <c r="CA64" s="144">
        <f>'[2]410106'!$Y$56</f>
        <v>0</v>
      </c>
      <c r="CB64" s="246">
        <f t="shared" si="10"/>
        <v>0</v>
      </c>
      <c r="CC64" s="257">
        <f t="shared" si="11"/>
        <v>0</v>
      </c>
      <c r="CD64" s="295"/>
      <c r="CE64" s="296"/>
      <c r="CF64" s="117"/>
      <c r="CG64" s="144"/>
      <c r="CH64" s="250"/>
      <c r="CI64" s="144"/>
      <c r="CJ64" s="250"/>
      <c r="CK64" s="144"/>
      <c r="CL64" s="276">
        <f>'[1]410106'!$X$74</f>
        <v>0</v>
      </c>
      <c r="CM64" s="276">
        <f>'[1]410106'!$Y$74</f>
        <v>0</v>
      </c>
      <c r="CN64" s="276"/>
      <c r="CO64" s="276"/>
      <c r="CP64" s="276">
        <f>'[2]410106'!$X$74</f>
        <v>0</v>
      </c>
      <c r="CQ64" s="276">
        <f>'[2]410106'!$Y$74</f>
        <v>0</v>
      </c>
      <c r="CR64" s="246">
        <f t="shared" si="12"/>
        <v>0</v>
      </c>
      <c r="CS64" s="257">
        <f t="shared" si="13"/>
        <v>0</v>
      </c>
      <c r="CT64" s="276"/>
      <c r="CU64" s="276"/>
      <c r="CV64" s="276"/>
      <c r="CW64" s="276"/>
      <c r="CX64" s="276"/>
      <c r="CY64" s="276"/>
      <c r="CZ64" s="10">
        <f>'[1]410106'!$X$57</f>
        <v>0</v>
      </c>
      <c r="DA64" s="144">
        <f>'[1]410106'!$Y$57</f>
        <v>0</v>
      </c>
      <c r="DB64" s="11"/>
      <c r="DC64" s="11"/>
      <c r="DD64" s="10">
        <f>'[2]410106'!$X$57</f>
        <v>0</v>
      </c>
      <c r="DE64" s="144">
        <f>'[2]410106'!$Y$57</f>
        <v>0</v>
      </c>
      <c r="DF64" s="246">
        <f t="shared" si="14"/>
        <v>0</v>
      </c>
      <c r="DG64" s="257">
        <f t="shared" si="15"/>
        <v>0</v>
      </c>
      <c r="DH64" s="250"/>
      <c r="DI64" s="144"/>
      <c r="DJ64" s="117"/>
      <c r="DK64" s="144"/>
      <c r="DL64" s="250"/>
      <c r="DM64" s="144"/>
      <c r="DN64" s="10">
        <f>'[1]410106'!$X$62-'[1]410106'!$X$15</f>
        <v>0</v>
      </c>
      <c r="DO64" s="144">
        <f>'[1]410106'!$Y$62-'[1]410106'!$Y$15</f>
        <v>0</v>
      </c>
      <c r="DP64" s="11"/>
      <c r="DQ64" s="11"/>
      <c r="DR64" s="10">
        <f>'[2]410106'!$X$62-'[2]410106'!$X$15</f>
        <v>0</v>
      </c>
      <c r="DS64" s="144">
        <f>'[2]410106'!$Y$62-'[2]410106'!$Y$15</f>
        <v>0</v>
      </c>
      <c r="DT64" s="246"/>
      <c r="DU64" s="257"/>
      <c r="DV64" s="250"/>
      <c r="DW64" s="144"/>
      <c r="DX64" s="250"/>
      <c r="DY64" s="144"/>
      <c r="DZ64" s="250"/>
      <c r="EA64" s="144"/>
      <c r="EC64" s="34"/>
    </row>
    <row r="65" spans="1:133" ht="18.75" x14ac:dyDescent="0.3">
      <c r="A65" s="114">
        <v>50</v>
      </c>
      <c r="B65" s="114">
        <f>'Скорая медицинская помощь'!B65</f>
        <v>410107</v>
      </c>
      <c r="C65" s="244" t="str">
        <f>'Скорая медицинская помощь'!C65</f>
        <v>ООО "БМК"</v>
      </c>
      <c r="D65" s="313">
        <f>'[1]410107'!$X$43</f>
        <v>0</v>
      </c>
      <c r="E65" s="314">
        <f>'[1]410107'!$Y$43</f>
        <v>0</v>
      </c>
      <c r="F65" s="11"/>
      <c r="G65" s="11"/>
      <c r="H65" s="313">
        <f>'[2]410107'!$X$43</f>
        <v>0</v>
      </c>
      <c r="I65" s="316">
        <f>'[2]410107'!$Y$43</f>
        <v>0</v>
      </c>
      <c r="J65" s="311">
        <f t="shared" si="16"/>
        <v>0</v>
      </c>
      <c r="K65" s="312">
        <f t="shared" si="16"/>
        <v>0</v>
      </c>
      <c r="L65" s="291"/>
      <c r="M65" s="144"/>
      <c r="N65" s="250"/>
      <c r="O65" s="144"/>
      <c r="P65" s="117"/>
      <c r="Q65" s="144"/>
      <c r="R65" s="10">
        <f>'[1]410107'!$X$48</f>
        <v>0</v>
      </c>
      <c r="S65" s="144">
        <f>'[1]410107'!$Y$48</f>
        <v>0</v>
      </c>
      <c r="T65" s="11"/>
      <c r="U65" s="119"/>
      <c r="V65" s="63">
        <f>'[2]410107'!$X$48</f>
        <v>0</v>
      </c>
      <c r="W65" s="119">
        <f>'[2]410107'!$Y$48</f>
        <v>0</v>
      </c>
      <c r="X65" s="63">
        <f t="shared" si="2"/>
        <v>0</v>
      </c>
      <c r="Y65" s="391">
        <f t="shared" si="3"/>
        <v>0</v>
      </c>
      <c r="Z65" s="11"/>
      <c r="AA65" s="11"/>
      <c r="AB65" s="10"/>
      <c r="AC65" s="144"/>
      <c r="AD65" s="11"/>
      <c r="AE65" s="119"/>
      <c r="AF65" s="63">
        <f>'[1]410107'!$X$49</f>
        <v>156</v>
      </c>
      <c r="AG65" s="391">
        <f>'[1]410107'!$Y$49</f>
        <v>140.82</v>
      </c>
      <c r="AH65" s="11"/>
      <c r="AI65" s="11"/>
      <c r="AJ65" s="10">
        <f>'[2]410107'!$X$49</f>
        <v>156</v>
      </c>
      <c r="AK65" s="144">
        <f>'[2]410107'!$Y$49</f>
        <v>140.82</v>
      </c>
      <c r="AL65" s="246">
        <f t="shared" si="4"/>
        <v>0</v>
      </c>
      <c r="AM65" s="257">
        <f t="shared" si="5"/>
        <v>0</v>
      </c>
      <c r="AN65" s="250"/>
      <c r="AO65" s="144"/>
      <c r="AP65" s="344"/>
      <c r="AQ65" s="144"/>
      <c r="AR65" s="250"/>
      <c r="AS65" s="144"/>
      <c r="AT65" s="63">
        <f>'[1]410107'!$X$50</f>
        <v>0</v>
      </c>
      <c r="AU65" s="391">
        <f>'[1]410107'!$Y$50</f>
        <v>0</v>
      </c>
      <c r="AV65" s="11"/>
      <c r="AW65" s="11"/>
      <c r="AX65" s="10">
        <f>'[2]410107'!$X$50</f>
        <v>0</v>
      </c>
      <c r="AY65" s="144">
        <f>'[2]410107'!$Y$50</f>
        <v>0</v>
      </c>
      <c r="AZ65" s="246">
        <f t="shared" si="6"/>
        <v>0</v>
      </c>
      <c r="BA65" s="257">
        <f t="shared" si="7"/>
        <v>0</v>
      </c>
      <c r="BB65" s="250"/>
      <c r="BC65" s="144"/>
      <c r="BD65" s="344"/>
      <c r="BE65" s="144"/>
      <c r="BF65" s="250"/>
      <c r="BG65" s="144"/>
      <c r="BH65" s="10">
        <f>'[1]410107'!$X$52</f>
        <v>0</v>
      </c>
      <c r="BI65" s="144">
        <f>'[1]410107'!$Y$52</f>
        <v>0</v>
      </c>
      <c r="BJ65" s="11"/>
      <c r="BK65" s="11"/>
      <c r="BL65" s="10">
        <f>'[2]410107'!$X$52</f>
        <v>0</v>
      </c>
      <c r="BM65" s="144">
        <f>'[2]410107'!$Y$52</f>
        <v>0</v>
      </c>
      <c r="BN65" s="246">
        <f t="shared" si="8"/>
        <v>0</v>
      </c>
      <c r="BO65" s="257">
        <f t="shared" si="9"/>
        <v>0</v>
      </c>
      <c r="BP65" s="288"/>
      <c r="BQ65" s="289"/>
      <c r="BR65" s="117"/>
      <c r="BS65" s="144"/>
      <c r="BT65" s="117"/>
      <c r="BU65" s="144"/>
      <c r="BV65" s="10">
        <f>'[1]410107'!$X$56</f>
        <v>0</v>
      </c>
      <c r="BW65" s="144">
        <f>'[1]410107'!$Y$56</f>
        <v>0</v>
      </c>
      <c r="BX65" s="11"/>
      <c r="BY65" s="11"/>
      <c r="BZ65" s="10">
        <f>'[2]410107'!$X$56</f>
        <v>0</v>
      </c>
      <c r="CA65" s="144">
        <f>'[2]410107'!$Y$56</f>
        <v>0</v>
      </c>
      <c r="CB65" s="246">
        <f t="shared" si="10"/>
        <v>0</v>
      </c>
      <c r="CC65" s="257">
        <f t="shared" si="11"/>
        <v>0</v>
      </c>
      <c r="CD65" s="295"/>
      <c r="CE65" s="296"/>
      <c r="CF65" s="117"/>
      <c r="CG65" s="144"/>
      <c r="CH65" s="250"/>
      <c r="CI65" s="144"/>
      <c r="CJ65" s="250"/>
      <c r="CK65" s="144"/>
      <c r="CL65" s="276">
        <f>'[1]410107'!$X$74</f>
        <v>0</v>
      </c>
      <c r="CM65" s="276">
        <f>'[1]410107'!$Y$74</f>
        <v>0</v>
      </c>
      <c r="CN65" s="276"/>
      <c r="CO65" s="276"/>
      <c r="CP65" s="276">
        <f>'[2]410107'!$X$74</f>
        <v>0</v>
      </c>
      <c r="CQ65" s="276">
        <f>'[2]410107'!$Y$74</f>
        <v>0</v>
      </c>
      <c r="CR65" s="246">
        <f t="shared" si="12"/>
        <v>0</v>
      </c>
      <c r="CS65" s="257">
        <f t="shared" si="13"/>
        <v>0</v>
      </c>
      <c r="CT65" s="276"/>
      <c r="CU65" s="276"/>
      <c r="CV65" s="276"/>
      <c r="CW65" s="276"/>
      <c r="CX65" s="276"/>
      <c r="CY65" s="276"/>
      <c r="CZ65" s="10">
        <f>'[1]410107'!$X$57</f>
        <v>74</v>
      </c>
      <c r="DA65" s="144">
        <f>'[1]410107'!$Y$57</f>
        <v>320.79000000000002</v>
      </c>
      <c r="DB65" s="11"/>
      <c r="DC65" s="11"/>
      <c r="DD65" s="10">
        <f>'[2]410107'!$X$57</f>
        <v>74</v>
      </c>
      <c r="DE65" s="144">
        <f>'[2]410107'!$Y$57</f>
        <v>320.79000000000002</v>
      </c>
      <c r="DF65" s="246">
        <f t="shared" si="14"/>
        <v>0</v>
      </c>
      <c r="DG65" s="257">
        <f t="shared" si="15"/>
        <v>0</v>
      </c>
      <c r="DH65" s="250"/>
      <c r="DI65" s="144"/>
      <c r="DJ65" s="117"/>
      <c r="DK65" s="144"/>
      <c r="DL65" s="250"/>
      <c r="DM65" s="144"/>
      <c r="DN65" s="10">
        <f>'[1]410107'!$X$62-'[1]410107'!$X$15</f>
        <v>0</v>
      </c>
      <c r="DO65" s="144">
        <f>'[1]410107'!$Y$62-'[1]410107'!$Y$15</f>
        <v>0</v>
      </c>
      <c r="DP65" s="11"/>
      <c r="DQ65" s="11"/>
      <c r="DR65" s="10">
        <f>'[2]410107'!$X$62-'[2]410107'!$X$15</f>
        <v>0</v>
      </c>
      <c r="DS65" s="144">
        <f>'[2]410107'!$Y$62-'[2]410107'!$Y$15</f>
        <v>0</v>
      </c>
      <c r="DT65" s="246"/>
      <c r="DU65" s="257"/>
      <c r="DV65" s="250"/>
      <c r="DW65" s="144"/>
      <c r="DX65" s="250"/>
      <c r="DY65" s="144"/>
      <c r="DZ65" s="250"/>
      <c r="EA65" s="144"/>
      <c r="EC65" s="34"/>
    </row>
    <row r="66" spans="1:133" ht="18.75" x14ac:dyDescent="0.3">
      <c r="A66" s="114">
        <v>51</v>
      </c>
      <c r="B66" s="114" t="str">
        <f>'Скорая медицинская помощь'!B66</f>
        <v>410112</v>
      </c>
      <c r="C66" s="244" t="str">
        <f>'Скорая медицинская помощь'!C66</f>
        <v>ООО "АФИНА"</v>
      </c>
      <c r="D66" s="313">
        <f>'[1]410112'!$X$43</f>
        <v>0</v>
      </c>
      <c r="E66" s="314">
        <f>'[1]410112'!$Y$43</f>
        <v>0</v>
      </c>
      <c r="F66" s="11"/>
      <c r="G66" s="11"/>
      <c r="H66" s="313">
        <f>'[2]410112'!$X$43</f>
        <v>0</v>
      </c>
      <c r="I66" s="316">
        <f>'[2]410112'!$Y$43</f>
        <v>0</v>
      </c>
      <c r="J66" s="311">
        <f t="shared" si="16"/>
        <v>0</v>
      </c>
      <c r="K66" s="312">
        <f t="shared" si="16"/>
        <v>0</v>
      </c>
      <c r="L66" s="291"/>
      <c r="M66" s="144"/>
      <c r="N66" s="250"/>
      <c r="O66" s="144"/>
      <c r="P66" s="117"/>
      <c r="Q66" s="144"/>
      <c r="R66" s="10">
        <f>'[1]410112'!$X$48</f>
        <v>0</v>
      </c>
      <c r="S66" s="144">
        <f>'[1]410112'!$Y$48</f>
        <v>0</v>
      </c>
      <c r="T66" s="11"/>
      <c r="U66" s="119"/>
      <c r="V66" s="63">
        <f>'[2]410112'!$X$48</f>
        <v>0</v>
      </c>
      <c r="W66" s="119">
        <f>'[2]410112'!$Y$48</f>
        <v>0</v>
      </c>
      <c r="X66" s="63">
        <f t="shared" si="2"/>
        <v>0</v>
      </c>
      <c r="Y66" s="391">
        <f t="shared" si="3"/>
        <v>0</v>
      </c>
      <c r="Z66" s="11"/>
      <c r="AA66" s="11"/>
      <c r="AB66" s="10"/>
      <c r="AC66" s="144"/>
      <c r="AD66" s="11"/>
      <c r="AE66" s="119"/>
      <c r="AF66" s="63">
        <f>'[1]410112'!$X$49</f>
        <v>0</v>
      </c>
      <c r="AG66" s="391">
        <f>'[1]410112'!$Y$49</f>
        <v>0</v>
      </c>
      <c r="AH66" s="11"/>
      <c r="AI66" s="11"/>
      <c r="AJ66" s="10">
        <f>'[2]410112'!$X$49</f>
        <v>0</v>
      </c>
      <c r="AK66" s="144">
        <f>'[2]410112'!$Y$49</f>
        <v>0</v>
      </c>
      <c r="AL66" s="246">
        <f t="shared" si="4"/>
        <v>0</v>
      </c>
      <c r="AM66" s="257">
        <f t="shared" si="5"/>
        <v>0</v>
      </c>
      <c r="AN66" s="250"/>
      <c r="AO66" s="144"/>
      <c r="AP66" s="344"/>
      <c r="AQ66" s="144"/>
      <c r="AR66" s="250"/>
      <c r="AS66" s="144"/>
      <c r="AT66" s="63">
        <f>'[1]410112'!$X$50</f>
        <v>0</v>
      </c>
      <c r="AU66" s="391">
        <f>'[1]410112'!$Y$50</f>
        <v>0</v>
      </c>
      <c r="AV66" s="11"/>
      <c r="AW66" s="11"/>
      <c r="AX66" s="10">
        <f>'[2]410112'!$X$50</f>
        <v>0</v>
      </c>
      <c r="AY66" s="144">
        <f>'[2]410112'!$Y$50</f>
        <v>0</v>
      </c>
      <c r="AZ66" s="246">
        <f t="shared" si="6"/>
        <v>0</v>
      </c>
      <c r="BA66" s="257">
        <f t="shared" si="7"/>
        <v>0</v>
      </c>
      <c r="BB66" s="250"/>
      <c r="BC66" s="144"/>
      <c r="BD66" s="344"/>
      <c r="BE66" s="144"/>
      <c r="BF66" s="250"/>
      <c r="BG66" s="144"/>
      <c r="BH66" s="10">
        <f>'[1]410112'!$X$52</f>
        <v>0</v>
      </c>
      <c r="BI66" s="144">
        <f>'[1]410112'!$Y$52</f>
        <v>0</v>
      </c>
      <c r="BJ66" s="11"/>
      <c r="BK66" s="11"/>
      <c r="BL66" s="10">
        <f>'[2]410112'!$X$52</f>
        <v>0</v>
      </c>
      <c r="BM66" s="144">
        <f>'[2]410112'!$Y$52</f>
        <v>0</v>
      </c>
      <c r="BN66" s="246">
        <f t="shared" si="8"/>
        <v>0</v>
      </c>
      <c r="BO66" s="257">
        <f t="shared" si="9"/>
        <v>0</v>
      </c>
      <c r="BP66" s="288"/>
      <c r="BQ66" s="289"/>
      <c r="BR66" s="117"/>
      <c r="BS66" s="144"/>
      <c r="BT66" s="117"/>
      <c r="BU66" s="144"/>
      <c r="BV66" s="10">
        <f>'[1]410112'!$X$56</f>
        <v>0</v>
      </c>
      <c r="BW66" s="144">
        <f>'[1]410112'!$Y$56</f>
        <v>0</v>
      </c>
      <c r="BX66" s="11"/>
      <c r="BY66" s="11"/>
      <c r="BZ66" s="10">
        <f>'[2]410112'!$X$56</f>
        <v>0</v>
      </c>
      <c r="CA66" s="144">
        <f>'[2]410112'!$Y$56</f>
        <v>0</v>
      </c>
      <c r="CB66" s="246">
        <f t="shared" si="10"/>
        <v>0</v>
      </c>
      <c r="CC66" s="257">
        <f t="shared" si="11"/>
        <v>0</v>
      </c>
      <c r="CD66" s="295"/>
      <c r="CE66" s="296"/>
      <c r="CF66" s="117"/>
      <c r="CG66" s="144"/>
      <c r="CH66" s="250"/>
      <c r="CI66" s="144"/>
      <c r="CJ66" s="250"/>
      <c r="CK66" s="144"/>
      <c r="CL66" s="276">
        <f>'[1]410112'!$X$74</f>
        <v>0</v>
      </c>
      <c r="CM66" s="276">
        <f>'[1]410112'!$Y$74</f>
        <v>0</v>
      </c>
      <c r="CN66" s="276"/>
      <c r="CO66" s="276"/>
      <c r="CP66" s="276">
        <f>'[2]410112'!$X$74</f>
        <v>0</v>
      </c>
      <c r="CQ66" s="276">
        <f>'[2]410112'!$Y$74</f>
        <v>0</v>
      </c>
      <c r="CR66" s="246">
        <f t="shared" si="12"/>
        <v>0</v>
      </c>
      <c r="CS66" s="257">
        <f t="shared" si="13"/>
        <v>0</v>
      </c>
      <c r="CT66" s="276"/>
      <c r="CU66" s="276"/>
      <c r="CV66" s="276"/>
      <c r="CW66" s="276"/>
      <c r="CX66" s="276"/>
      <c r="CY66" s="276"/>
      <c r="CZ66" s="10">
        <f>'[1]410112'!$X$57</f>
        <v>0</v>
      </c>
      <c r="DA66" s="144">
        <f>'[1]410112'!$Y$57</f>
        <v>0</v>
      </c>
      <c r="DB66" s="11"/>
      <c r="DC66" s="11"/>
      <c r="DD66" s="10">
        <f>'[2]410112'!$X$57</f>
        <v>0</v>
      </c>
      <c r="DE66" s="144">
        <f>'[2]410112'!$Y$57</f>
        <v>0</v>
      </c>
      <c r="DF66" s="246">
        <f t="shared" si="14"/>
        <v>0</v>
      </c>
      <c r="DG66" s="257">
        <f t="shared" si="15"/>
        <v>0</v>
      </c>
      <c r="DH66" s="250"/>
      <c r="DI66" s="144"/>
      <c r="DJ66" s="117"/>
      <c r="DK66" s="144"/>
      <c r="DL66" s="250"/>
      <c r="DM66" s="144"/>
      <c r="DN66" s="10">
        <f>'[1]410112'!$X$62-'[1]410112'!$X$15</f>
        <v>0</v>
      </c>
      <c r="DO66" s="144">
        <f>'[1]410112'!$Y$62-'[1]410112'!$Y$15</f>
        <v>0</v>
      </c>
      <c r="DP66" s="11"/>
      <c r="DQ66" s="11"/>
      <c r="DR66" s="10">
        <f>'[2]410112'!$X$62-'[2]410112'!$X$15</f>
        <v>0</v>
      </c>
      <c r="DS66" s="144">
        <f>'[2]410112'!$Y$62-'[2]410112'!$Y$15</f>
        <v>0</v>
      </c>
      <c r="DT66" s="246"/>
      <c r="DU66" s="257"/>
      <c r="DV66" s="250"/>
      <c r="DW66" s="144"/>
      <c r="DX66" s="250"/>
      <c r="DY66" s="144"/>
      <c r="DZ66" s="250"/>
      <c r="EA66" s="144"/>
      <c r="EC66" s="34"/>
    </row>
    <row r="67" spans="1:133" ht="18.75" x14ac:dyDescent="0.3">
      <c r="A67" s="114">
        <v>52</v>
      </c>
      <c r="B67" s="114" t="str">
        <f>'Скорая медицинская помощь'!B67</f>
        <v>410114</v>
      </c>
      <c r="C67" s="244" t="str">
        <f>'Скорая медицинская помощь'!C67</f>
        <v>КГАУ СОЦИАЛЬНОЙ ЗАЩИТЫ "МНОГОПРОФИЛЬНЫЙ ЦЕНТР РЕАБИЛИТАЦИИ"</v>
      </c>
      <c r="D67" s="313">
        <f>'[1]410114'!$X$43</f>
        <v>0</v>
      </c>
      <c r="E67" s="314">
        <f>'[1]410114'!$Y$43</f>
        <v>0</v>
      </c>
      <c r="F67" s="11"/>
      <c r="G67" s="11"/>
      <c r="H67" s="313">
        <f>'[2]410114'!$X$43</f>
        <v>0</v>
      </c>
      <c r="I67" s="316">
        <f>'[2]410114'!$Y$43</f>
        <v>0</v>
      </c>
      <c r="J67" s="311"/>
      <c r="K67" s="312"/>
      <c r="L67" s="291"/>
      <c r="M67" s="144"/>
      <c r="N67" s="250"/>
      <c r="O67" s="144"/>
      <c r="P67" s="117"/>
      <c r="Q67" s="144"/>
      <c r="R67" s="10">
        <f>'[1]410114'!$X$48</f>
        <v>0</v>
      </c>
      <c r="S67" s="144">
        <f>'[1]410114'!$Y$48</f>
        <v>0</v>
      </c>
      <c r="T67" s="11"/>
      <c r="U67" s="119"/>
      <c r="V67" s="63">
        <f>'[2]410114'!$X$48</f>
        <v>0</v>
      </c>
      <c r="W67" s="119">
        <f>'[2]410114'!$Y$48</f>
        <v>0</v>
      </c>
      <c r="X67" s="63">
        <f t="shared" si="2"/>
        <v>0</v>
      </c>
      <c r="Y67" s="391">
        <f t="shared" si="3"/>
        <v>0</v>
      </c>
      <c r="Z67" s="11"/>
      <c r="AA67" s="11"/>
      <c r="AB67" s="10"/>
      <c r="AC67" s="144"/>
      <c r="AD67" s="11"/>
      <c r="AE67" s="119"/>
      <c r="AF67" s="63">
        <f>'[1]410114'!$X$49</f>
        <v>0</v>
      </c>
      <c r="AG67" s="391">
        <f>'[1]410114'!$Y$49</f>
        <v>0</v>
      </c>
      <c r="AH67" s="11"/>
      <c r="AI67" s="11"/>
      <c r="AJ67" s="10">
        <f>'[2]410114'!$X$49</f>
        <v>0</v>
      </c>
      <c r="AK67" s="144">
        <f>'[2]410114'!$Y$49</f>
        <v>0</v>
      </c>
      <c r="AL67" s="246">
        <f t="shared" si="4"/>
        <v>0</v>
      </c>
      <c r="AM67" s="257">
        <f t="shared" si="5"/>
        <v>0</v>
      </c>
      <c r="AN67" s="250"/>
      <c r="AO67" s="144"/>
      <c r="AP67" s="344"/>
      <c r="AQ67" s="144"/>
      <c r="AR67" s="250"/>
      <c r="AS67" s="144"/>
      <c r="AT67" s="63">
        <f>'[1]410114'!$X$50</f>
        <v>0</v>
      </c>
      <c r="AU67" s="391">
        <f>'[1]410114'!$Y$50</f>
        <v>0</v>
      </c>
      <c r="AV67" s="11"/>
      <c r="AW67" s="11"/>
      <c r="AX67" s="10">
        <f>'[2]410114'!$X$50</f>
        <v>0</v>
      </c>
      <c r="AY67" s="144">
        <f>'[2]410114'!$Y$50</f>
        <v>0</v>
      </c>
      <c r="AZ67" s="246">
        <f t="shared" si="6"/>
        <v>0</v>
      </c>
      <c r="BA67" s="257">
        <f t="shared" si="7"/>
        <v>0</v>
      </c>
      <c r="BB67" s="250"/>
      <c r="BC67" s="144"/>
      <c r="BD67" s="344"/>
      <c r="BE67" s="144"/>
      <c r="BF67" s="250"/>
      <c r="BG67" s="144"/>
      <c r="BH67" s="10">
        <f>'[1]410114'!$X$52</f>
        <v>0</v>
      </c>
      <c r="BI67" s="144">
        <f>'[1]410114'!$Y$52</f>
        <v>0</v>
      </c>
      <c r="BJ67" s="11"/>
      <c r="BK67" s="11"/>
      <c r="BL67" s="10">
        <f>'[2]410114'!$X$52</f>
        <v>0</v>
      </c>
      <c r="BM67" s="144">
        <f>'[2]410114'!$Y$52</f>
        <v>0</v>
      </c>
      <c r="BN67" s="246">
        <f t="shared" si="8"/>
        <v>0</v>
      </c>
      <c r="BO67" s="257">
        <f t="shared" si="9"/>
        <v>0</v>
      </c>
      <c r="BP67" s="288"/>
      <c r="BQ67" s="289"/>
      <c r="BR67" s="117"/>
      <c r="BS67" s="144"/>
      <c r="BT67" s="117"/>
      <c r="BU67" s="144"/>
      <c r="BV67" s="10">
        <f>'[1]410114'!$X$56</f>
        <v>0</v>
      </c>
      <c r="BW67" s="144">
        <f>'[1]410114'!$Y$56</f>
        <v>0</v>
      </c>
      <c r="BX67" s="11"/>
      <c r="BY67" s="11"/>
      <c r="BZ67" s="10">
        <f>'[2]410114'!$X$56</f>
        <v>0</v>
      </c>
      <c r="CA67" s="144">
        <f>'[2]410114'!$Y$56</f>
        <v>0</v>
      </c>
      <c r="CB67" s="246">
        <f t="shared" si="10"/>
        <v>0</v>
      </c>
      <c r="CC67" s="257">
        <f t="shared" si="11"/>
        <v>0</v>
      </c>
      <c r="CD67" s="295"/>
      <c r="CE67" s="296"/>
      <c r="CF67" s="117"/>
      <c r="CG67" s="144"/>
      <c r="CH67" s="250"/>
      <c r="CI67" s="144"/>
      <c r="CJ67" s="250"/>
      <c r="CK67" s="144"/>
      <c r="CL67" s="276">
        <f>'[1]410114'!$X$74</f>
        <v>0</v>
      </c>
      <c r="CM67" s="276">
        <f>'[1]410114'!$Y$74</f>
        <v>0</v>
      </c>
      <c r="CN67" s="276"/>
      <c r="CO67" s="276"/>
      <c r="CP67" s="276">
        <f>'[2]410114'!$X$74</f>
        <v>0</v>
      </c>
      <c r="CQ67" s="276">
        <f>'[2]410114'!$Y$74</f>
        <v>0</v>
      </c>
      <c r="CR67" s="246">
        <f t="shared" si="12"/>
        <v>0</v>
      </c>
      <c r="CS67" s="257">
        <f t="shared" si="13"/>
        <v>0</v>
      </c>
      <c r="CT67" s="276"/>
      <c r="CU67" s="276"/>
      <c r="CV67" s="276"/>
      <c r="CW67" s="276"/>
      <c r="CX67" s="276"/>
      <c r="CY67" s="276"/>
      <c r="CZ67" s="10">
        <f>'[1]410114'!$X$57</f>
        <v>10</v>
      </c>
      <c r="DA67" s="144">
        <f>'[1]410114'!$Y$57</f>
        <v>927.95</v>
      </c>
      <c r="DB67" s="11"/>
      <c r="DC67" s="11"/>
      <c r="DD67" s="10">
        <f>'[2]410114'!$X$57</f>
        <v>10</v>
      </c>
      <c r="DE67" s="144">
        <f>'[2]410114'!$Y$57</f>
        <v>927.95</v>
      </c>
      <c r="DF67" s="246">
        <f t="shared" si="14"/>
        <v>0</v>
      </c>
      <c r="DG67" s="257">
        <f t="shared" si="15"/>
        <v>0</v>
      </c>
      <c r="DH67" s="250"/>
      <c r="DI67" s="144"/>
      <c r="DJ67" s="117"/>
      <c r="DK67" s="144"/>
      <c r="DL67" s="250"/>
      <c r="DM67" s="144"/>
      <c r="DN67" s="10">
        <f>'[1]410114'!$X$62-'[1]410114'!$X$15</f>
        <v>0</v>
      </c>
      <c r="DO67" s="144">
        <f>'[1]410114'!$Y$62-'[1]410114'!$Y$15</f>
        <v>0</v>
      </c>
      <c r="DP67" s="11"/>
      <c r="DQ67" s="11"/>
      <c r="DR67" s="10">
        <f>'[2]410114'!$X$62-'[2]410114'!$X$15</f>
        <v>0</v>
      </c>
      <c r="DS67" s="144">
        <f>'[2]410114'!$Y$62-'[2]410114'!$Y$15</f>
        <v>0</v>
      </c>
      <c r="DT67" s="246"/>
      <c r="DU67" s="257"/>
      <c r="DV67" s="250"/>
      <c r="DW67" s="144"/>
      <c r="DX67" s="250"/>
      <c r="DY67" s="144"/>
      <c r="DZ67" s="250"/>
      <c r="EA67" s="144"/>
      <c r="EC67" s="34"/>
    </row>
    <row r="68" spans="1:133" ht="18.75" x14ac:dyDescent="0.3">
      <c r="A68" s="114">
        <v>53</v>
      </c>
      <c r="B68" s="114">
        <f>'Скорая медицинская помощь'!B68</f>
        <v>0</v>
      </c>
      <c r="C68" s="244">
        <f>'Скорая медицинская помощь'!C68</f>
        <v>0</v>
      </c>
      <c r="D68" s="313">
        <f>'[1]410115'!$X$43</f>
        <v>0</v>
      </c>
      <c r="E68" s="314">
        <f>'[1]410115'!$Y$43</f>
        <v>0</v>
      </c>
      <c r="F68" s="11"/>
      <c r="G68" s="11"/>
      <c r="H68" s="313">
        <f>'[2]410115'!$X$43</f>
        <v>0</v>
      </c>
      <c r="I68" s="316">
        <f>'[2]410115'!$Y$43</f>
        <v>0</v>
      </c>
      <c r="J68" s="311"/>
      <c r="K68" s="312"/>
      <c r="L68" s="288"/>
      <c r="M68" s="144"/>
      <c r="N68" s="250"/>
      <c r="O68" s="144"/>
      <c r="P68" s="117"/>
      <c r="Q68" s="144"/>
      <c r="R68" s="10">
        <f>'[1]410115'!$X$48</f>
        <v>0</v>
      </c>
      <c r="S68" s="144">
        <f>'[1]410115'!$Y$48</f>
        <v>0</v>
      </c>
      <c r="T68" s="11"/>
      <c r="U68" s="119"/>
      <c r="V68" s="63">
        <f>'[2]410115'!$X$48</f>
        <v>0</v>
      </c>
      <c r="W68" s="119">
        <f>'[2]410115'!$Y$48</f>
        <v>0</v>
      </c>
      <c r="X68" s="63">
        <f t="shared" si="2"/>
        <v>0</v>
      </c>
      <c r="Y68" s="391">
        <f t="shared" si="3"/>
        <v>0</v>
      </c>
      <c r="Z68" s="11"/>
      <c r="AA68" s="11"/>
      <c r="AB68" s="10"/>
      <c r="AC68" s="144"/>
      <c r="AD68" s="11"/>
      <c r="AE68" s="119"/>
      <c r="AF68" s="63">
        <f>'[1]410115'!$X$49</f>
        <v>0</v>
      </c>
      <c r="AG68" s="391">
        <f>'[1]410115'!$Y$49</f>
        <v>0</v>
      </c>
      <c r="AH68" s="11"/>
      <c r="AI68" s="11"/>
      <c r="AJ68" s="10">
        <f>'[2]410115'!$X$49</f>
        <v>0</v>
      </c>
      <c r="AK68" s="144">
        <f>'[2]410115'!$Y$49</f>
        <v>0</v>
      </c>
      <c r="AL68" s="246">
        <f t="shared" si="4"/>
        <v>0</v>
      </c>
      <c r="AM68" s="257">
        <f t="shared" si="5"/>
        <v>0</v>
      </c>
      <c r="AN68" s="250"/>
      <c r="AO68" s="144"/>
      <c r="AP68" s="344"/>
      <c r="AQ68" s="144"/>
      <c r="AR68" s="250"/>
      <c r="AS68" s="144"/>
      <c r="AT68" s="63">
        <f>'[1]410115'!$X$50</f>
        <v>0</v>
      </c>
      <c r="AU68" s="391">
        <f>'[1]410115'!$Y$50</f>
        <v>0</v>
      </c>
      <c r="AV68" s="11"/>
      <c r="AW68" s="11"/>
      <c r="AX68" s="10">
        <f>'[2]410115'!$X$50</f>
        <v>0</v>
      </c>
      <c r="AY68" s="144">
        <f>'[2]410115'!$Y$50</f>
        <v>0</v>
      </c>
      <c r="AZ68" s="246">
        <f t="shared" si="6"/>
        <v>0</v>
      </c>
      <c r="BA68" s="257">
        <f t="shared" si="7"/>
        <v>0</v>
      </c>
      <c r="BB68" s="250"/>
      <c r="BC68" s="144"/>
      <c r="BD68" s="344"/>
      <c r="BE68" s="144"/>
      <c r="BF68" s="250"/>
      <c r="BG68" s="144"/>
      <c r="BH68" s="10">
        <f>'[1]410115'!$X$52</f>
        <v>0</v>
      </c>
      <c r="BI68" s="144">
        <f>'[1]410115'!$Y$52</f>
        <v>0</v>
      </c>
      <c r="BJ68" s="11"/>
      <c r="BK68" s="11"/>
      <c r="BL68" s="10">
        <f>'[2]410115'!$X$52</f>
        <v>0</v>
      </c>
      <c r="BM68" s="144">
        <f>'[2]410115'!$Y$52</f>
        <v>0</v>
      </c>
      <c r="BN68" s="246">
        <f t="shared" si="8"/>
        <v>0</v>
      </c>
      <c r="BO68" s="257">
        <f t="shared" si="9"/>
        <v>0</v>
      </c>
      <c r="BP68" s="288"/>
      <c r="BQ68" s="289"/>
      <c r="BR68" s="117"/>
      <c r="BS68" s="144"/>
      <c r="BT68" s="117"/>
      <c r="BU68" s="144"/>
      <c r="BV68" s="10">
        <f>'[1]410115'!$X$56</f>
        <v>0</v>
      </c>
      <c r="BW68" s="144">
        <f>'[1]410115'!$Y$56</f>
        <v>0</v>
      </c>
      <c r="BX68" s="11"/>
      <c r="BY68" s="11"/>
      <c r="BZ68" s="10">
        <f>'[2]410115'!$X$56</f>
        <v>0</v>
      </c>
      <c r="CA68" s="144">
        <f>'[2]410115'!$Y$56</f>
        <v>0</v>
      </c>
      <c r="CB68" s="246">
        <f t="shared" si="10"/>
        <v>0</v>
      </c>
      <c r="CC68" s="257">
        <f t="shared" si="11"/>
        <v>0</v>
      </c>
      <c r="CD68" s="295"/>
      <c r="CE68" s="296"/>
      <c r="CF68" s="117"/>
      <c r="CG68" s="144"/>
      <c r="CH68" s="250"/>
      <c r="CI68" s="144"/>
      <c r="CJ68" s="250"/>
      <c r="CK68" s="144"/>
      <c r="CL68" s="276">
        <f>'[1]410115'!$X$74</f>
        <v>0</v>
      </c>
      <c r="CM68" s="276">
        <f>'[1]410115'!$Y$74</f>
        <v>0</v>
      </c>
      <c r="CN68" s="276"/>
      <c r="CO68" s="276"/>
      <c r="CP68" s="276">
        <f>'[2]410115'!$X$74</f>
        <v>0</v>
      </c>
      <c r="CQ68" s="276">
        <f>'[2]410115'!$Y$74</f>
        <v>0</v>
      </c>
      <c r="CR68" s="246">
        <f t="shared" si="12"/>
        <v>0</v>
      </c>
      <c r="CS68" s="257">
        <f t="shared" si="13"/>
        <v>0</v>
      </c>
      <c r="CT68" s="276"/>
      <c r="CU68" s="276"/>
      <c r="CV68" s="276"/>
      <c r="CW68" s="276"/>
      <c r="CX68" s="276"/>
      <c r="CY68" s="276"/>
      <c r="CZ68" s="10">
        <f>'[1]410115'!$X$57</f>
        <v>0</v>
      </c>
      <c r="DA68" s="144">
        <f>'[1]410115'!$Y$57</f>
        <v>0</v>
      </c>
      <c r="DB68" s="11"/>
      <c r="DC68" s="11"/>
      <c r="DD68" s="10">
        <f>'[2]410115'!$X$57</f>
        <v>0</v>
      </c>
      <c r="DE68" s="144">
        <f>'[2]410115'!$Y$57</f>
        <v>0</v>
      </c>
      <c r="DF68" s="246">
        <f t="shared" si="14"/>
        <v>0</v>
      </c>
      <c r="DG68" s="257">
        <f t="shared" si="15"/>
        <v>0</v>
      </c>
      <c r="DH68" s="250"/>
      <c r="DI68" s="144"/>
      <c r="DJ68" s="117"/>
      <c r="DK68" s="144"/>
      <c r="DL68" s="250"/>
      <c r="DM68" s="144"/>
      <c r="DN68" s="10"/>
      <c r="DO68" s="144"/>
      <c r="DP68" s="11"/>
      <c r="DQ68" s="11"/>
      <c r="DR68" s="10"/>
      <c r="DS68" s="144"/>
      <c r="DT68" s="246"/>
      <c r="DU68" s="257"/>
      <c r="DV68" s="250"/>
      <c r="DW68" s="144"/>
      <c r="DX68" s="250"/>
      <c r="DY68" s="144"/>
      <c r="DZ68" s="250"/>
      <c r="EA68" s="144"/>
      <c r="EC68" s="34"/>
    </row>
    <row r="69" spans="1:133" ht="18.75" x14ac:dyDescent="0.3">
      <c r="A69" s="114">
        <v>54</v>
      </c>
      <c r="B69" s="114" t="str">
        <f>'Скорая медицинская помощь'!B69</f>
        <v>410116</v>
      </c>
      <c r="C69" s="244" t="str">
        <f>'Скорая медицинская помощь'!C69</f>
        <v>ФИЦ ФТМ</v>
      </c>
      <c r="D69" s="313">
        <f>'[1]410116'!$X$43</f>
        <v>0</v>
      </c>
      <c r="E69" s="314">
        <f>'[1]410116'!$Y$43</f>
        <v>0</v>
      </c>
      <c r="F69" s="315"/>
      <c r="G69" s="315"/>
      <c r="H69" s="313">
        <f>'[2]410116'!$X$43</f>
        <v>0</v>
      </c>
      <c r="I69" s="377">
        <f>'[2]410116'!$Y$43</f>
        <v>0</v>
      </c>
      <c r="J69" s="380"/>
      <c r="K69" s="312"/>
      <c r="L69" s="288"/>
      <c r="M69" s="144"/>
      <c r="N69" s="250"/>
      <c r="O69" s="144"/>
      <c r="P69" s="117"/>
      <c r="Q69" s="144"/>
      <c r="R69" s="10">
        <f>'[1]410116'!$X$48</f>
        <v>0</v>
      </c>
      <c r="S69" s="144">
        <f>'[1]410116'!$Y$48</f>
        <v>0</v>
      </c>
      <c r="T69" s="11"/>
      <c r="U69" s="119"/>
      <c r="V69" s="63">
        <f>'[2]410116'!$X$48</f>
        <v>0</v>
      </c>
      <c r="W69" s="119">
        <f>'[2]410116'!$Y$48</f>
        <v>0</v>
      </c>
      <c r="X69" s="63">
        <f t="shared" si="2"/>
        <v>0</v>
      </c>
      <c r="Y69" s="391">
        <f t="shared" si="3"/>
        <v>0</v>
      </c>
      <c r="Z69" s="11"/>
      <c r="AA69" s="11"/>
      <c r="AB69" s="10"/>
      <c r="AC69" s="144"/>
      <c r="AD69" s="11"/>
      <c r="AE69" s="119"/>
      <c r="AF69" s="63">
        <f>'[1]410116'!$X$49</f>
        <v>0</v>
      </c>
      <c r="AG69" s="391">
        <f>'[1]410116'!$Y$49</f>
        <v>0</v>
      </c>
      <c r="AH69" s="11"/>
      <c r="AI69" s="11"/>
      <c r="AJ69" s="10">
        <f>'[2]410116'!$X$49</f>
        <v>0</v>
      </c>
      <c r="AK69" s="144">
        <f>'[2]410116'!$Y$49</f>
        <v>0</v>
      </c>
      <c r="AL69" s="246">
        <f t="shared" si="4"/>
        <v>0</v>
      </c>
      <c r="AM69" s="257">
        <f t="shared" si="5"/>
        <v>0</v>
      </c>
      <c r="AN69" s="250"/>
      <c r="AO69" s="144"/>
      <c r="AP69" s="344"/>
      <c r="AQ69" s="144"/>
      <c r="AR69" s="250"/>
      <c r="AS69" s="144"/>
      <c r="AT69" s="63">
        <f>'[1]410116'!$X$50</f>
        <v>0</v>
      </c>
      <c r="AU69" s="391">
        <f>'[1]410116'!$Y$50</f>
        <v>0</v>
      </c>
      <c r="AV69" s="11"/>
      <c r="AW69" s="11"/>
      <c r="AX69" s="10">
        <f>'[2]410116'!$X$50</f>
        <v>0</v>
      </c>
      <c r="AY69" s="144">
        <f>'[2]410116'!$Y$50</f>
        <v>0</v>
      </c>
      <c r="AZ69" s="246">
        <f t="shared" si="6"/>
        <v>0</v>
      </c>
      <c r="BA69" s="257">
        <f t="shared" si="7"/>
        <v>0</v>
      </c>
      <c r="BB69" s="250"/>
      <c r="BC69" s="144"/>
      <c r="BD69" s="344"/>
      <c r="BE69" s="144"/>
      <c r="BF69" s="250"/>
      <c r="BG69" s="144"/>
      <c r="BH69" s="10">
        <f>'[1]410116'!$X$52</f>
        <v>0</v>
      </c>
      <c r="BI69" s="144">
        <f>'[1]410116'!$Y$52</f>
        <v>0</v>
      </c>
      <c r="BJ69" s="11"/>
      <c r="BK69" s="11"/>
      <c r="BL69" s="10">
        <f>'[2]410116'!$X$52</f>
        <v>0</v>
      </c>
      <c r="BM69" s="144">
        <f>'[2]410116'!$Y$52</f>
        <v>0</v>
      </c>
      <c r="BN69" s="246">
        <f t="shared" si="8"/>
        <v>0</v>
      </c>
      <c r="BO69" s="257">
        <f t="shared" si="9"/>
        <v>0</v>
      </c>
      <c r="BP69" s="288"/>
      <c r="BQ69" s="289"/>
      <c r="BR69" s="117"/>
      <c r="BS69" s="144"/>
      <c r="BT69" s="117"/>
      <c r="BU69" s="144"/>
      <c r="BV69" s="10">
        <f>'[1]410116'!$X$56</f>
        <v>0</v>
      </c>
      <c r="BW69" s="144">
        <f>'[1]410116'!$Y$56</f>
        <v>0</v>
      </c>
      <c r="BX69" s="11"/>
      <c r="BY69" s="11"/>
      <c r="BZ69" s="10">
        <f>'[2]410116'!$X$56</f>
        <v>0</v>
      </c>
      <c r="CA69" s="144">
        <f>'[2]410116'!$Y$56</f>
        <v>0</v>
      </c>
      <c r="CB69" s="246">
        <f t="shared" si="10"/>
        <v>0</v>
      </c>
      <c r="CC69" s="257">
        <f t="shared" si="11"/>
        <v>0</v>
      </c>
      <c r="CD69" s="295"/>
      <c r="CE69" s="296"/>
      <c r="CF69" s="117"/>
      <c r="CG69" s="144"/>
      <c r="CH69" s="250"/>
      <c r="CI69" s="144"/>
      <c r="CJ69" s="250"/>
      <c r="CK69" s="144"/>
      <c r="CL69" s="276">
        <f>'[1]410116'!$X$74</f>
        <v>0</v>
      </c>
      <c r="CM69" s="276">
        <f>'[1]410116'!$Y$74</f>
        <v>0</v>
      </c>
      <c r="CN69" s="276"/>
      <c r="CO69" s="276"/>
      <c r="CP69" s="276">
        <f>'[2]410116'!$X$74</f>
        <v>0</v>
      </c>
      <c r="CQ69" s="276">
        <f>'[2]410116'!$Y$74</f>
        <v>0</v>
      </c>
      <c r="CR69" s="246">
        <f t="shared" si="12"/>
        <v>0</v>
      </c>
      <c r="CS69" s="257">
        <f t="shared" si="13"/>
        <v>0</v>
      </c>
      <c r="CT69" s="276"/>
      <c r="CU69" s="276"/>
      <c r="CV69" s="276"/>
      <c r="CW69" s="276"/>
      <c r="CX69" s="276"/>
      <c r="CY69" s="276"/>
      <c r="CZ69" s="10">
        <f>'[1]410116'!$X$57</f>
        <v>0</v>
      </c>
      <c r="DA69" s="144">
        <f>'[1]410116'!$Y$57</f>
        <v>0</v>
      </c>
      <c r="DB69" s="11"/>
      <c r="DC69" s="137"/>
      <c r="DD69" s="10">
        <f>'[2]410116'!$X$57</f>
        <v>0</v>
      </c>
      <c r="DE69" s="144">
        <f>'[2]410116'!$Y$57</f>
        <v>0</v>
      </c>
      <c r="DF69" s="246">
        <f t="shared" si="14"/>
        <v>0</v>
      </c>
      <c r="DG69" s="257">
        <f t="shared" si="15"/>
        <v>0</v>
      </c>
      <c r="DH69" s="250"/>
      <c r="DI69" s="144"/>
      <c r="DJ69" s="117"/>
      <c r="DK69" s="144"/>
      <c r="DL69" s="250"/>
      <c r="DM69" s="144"/>
      <c r="DN69" s="10">
        <f>'[1]410116'!$X$62-'[1]410116'!$X$15</f>
        <v>100</v>
      </c>
      <c r="DO69" s="144">
        <f>'[1]410116'!$Y$62-'[1]410116'!$Y$15</f>
        <v>1069.32</v>
      </c>
      <c r="DP69" s="11"/>
      <c r="DQ69" s="11"/>
      <c r="DR69" s="10">
        <f>'[2]410116'!$X$62-'[2]410116'!$X$15</f>
        <v>100</v>
      </c>
      <c r="DS69" s="144">
        <f>'[2]410116'!$Y$62-'[2]410116'!$Y$15</f>
        <v>1069.32</v>
      </c>
      <c r="DT69" s="246"/>
      <c r="DU69" s="257"/>
      <c r="DV69" s="250"/>
      <c r="DW69" s="144"/>
      <c r="DX69" s="250"/>
      <c r="DY69" s="144"/>
      <c r="DZ69" s="250"/>
      <c r="EA69" s="144"/>
      <c r="EC69" s="34"/>
    </row>
    <row r="70" spans="1:133" ht="18.75" x14ac:dyDescent="0.3">
      <c r="A70" s="114">
        <v>55</v>
      </c>
      <c r="B70" s="114">
        <f>'Скорая медицинская помощь'!B70</f>
        <v>410117</v>
      </c>
      <c r="C70" s="244" t="str">
        <f>'Скорая медицинская помощь'!C70</f>
        <v>ООО "ХИРУРГИЯ ГМ" (г. Санкт-Петербург)</v>
      </c>
      <c r="D70" s="313">
        <f>'[1]410117'!$X$43</f>
        <v>0</v>
      </c>
      <c r="E70" s="314">
        <f>'[1]410117'!$Y$43</f>
        <v>0</v>
      </c>
      <c r="F70" s="315"/>
      <c r="G70" s="315"/>
      <c r="H70" s="313">
        <f>'[2]410117'!$X$43</f>
        <v>0</v>
      </c>
      <c r="I70" s="377">
        <f>'[2]410117'!$Y$43</f>
        <v>0</v>
      </c>
      <c r="J70" s="380"/>
      <c r="K70" s="312"/>
      <c r="L70" s="250"/>
      <c r="M70" s="144"/>
      <c r="N70" s="250"/>
      <c r="O70" s="144"/>
      <c r="P70" s="117"/>
      <c r="Q70" s="144"/>
      <c r="R70" s="10">
        <f>'[1]410117'!$X$48</f>
        <v>0</v>
      </c>
      <c r="S70" s="144">
        <f>'[1]410117'!$Y$48</f>
        <v>0</v>
      </c>
      <c r="T70" s="11"/>
      <c r="U70" s="119"/>
      <c r="V70" s="63">
        <f>'[2]410117'!$X$48</f>
        <v>0</v>
      </c>
      <c r="W70" s="119">
        <f>'[2]410117'!$Y$48</f>
        <v>0</v>
      </c>
      <c r="X70" s="63">
        <f t="shared" si="2"/>
        <v>0</v>
      </c>
      <c r="Y70" s="391">
        <f t="shared" si="3"/>
        <v>0</v>
      </c>
      <c r="Z70" s="11"/>
      <c r="AA70" s="11"/>
      <c r="AB70" s="10"/>
      <c r="AC70" s="144"/>
      <c r="AD70" s="11"/>
      <c r="AE70" s="119"/>
      <c r="AF70" s="63">
        <f>'[1]410117'!$X$49</f>
        <v>0</v>
      </c>
      <c r="AG70" s="391">
        <f>'[1]410117'!$Y$49</f>
        <v>0</v>
      </c>
      <c r="AH70" s="11"/>
      <c r="AI70" s="11"/>
      <c r="AJ70" s="10">
        <f>'[2]410117'!$X$49</f>
        <v>0</v>
      </c>
      <c r="AK70" s="144">
        <f>'[2]410117'!$Y$49</f>
        <v>0</v>
      </c>
      <c r="AL70" s="246">
        <f t="shared" si="4"/>
        <v>0</v>
      </c>
      <c r="AM70" s="257">
        <f t="shared" si="5"/>
        <v>0</v>
      </c>
      <c r="AN70" s="250"/>
      <c r="AO70" s="144"/>
      <c r="AP70" s="344"/>
      <c r="AQ70" s="144"/>
      <c r="AR70" s="250"/>
      <c r="AS70" s="144"/>
      <c r="AT70" s="63">
        <f>'[1]410117'!$X$50</f>
        <v>0</v>
      </c>
      <c r="AU70" s="391">
        <f>'[1]410117'!$Y$50</f>
        <v>0</v>
      </c>
      <c r="AV70" s="11"/>
      <c r="AW70" s="11"/>
      <c r="AX70" s="10">
        <f>'[2]410117'!$X$50</f>
        <v>0</v>
      </c>
      <c r="AY70" s="144">
        <f>'[2]410117'!$Y$50</f>
        <v>0</v>
      </c>
      <c r="AZ70" s="246">
        <f t="shared" si="6"/>
        <v>0</v>
      </c>
      <c r="BA70" s="257">
        <f t="shared" si="7"/>
        <v>0</v>
      </c>
      <c r="BB70" s="250"/>
      <c r="BC70" s="144"/>
      <c r="BD70" s="344"/>
      <c r="BE70" s="144"/>
      <c r="BF70" s="250"/>
      <c r="BG70" s="144"/>
      <c r="BH70" s="10">
        <f>'[1]410117'!$X$52</f>
        <v>0</v>
      </c>
      <c r="BI70" s="144">
        <f>'[1]410117'!$Y$52</f>
        <v>0</v>
      </c>
      <c r="BJ70" s="11"/>
      <c r="BK70" s="11"/>
      <c r="BL70" s="10">
        <f>'[2]410117'!$X$52</f>
        <v>0</v>
      </c>
      <c r="BM70" s="144">
        <f>'[2]410117'!$Y$52</f>
        <v>0</v>
      </c>
      <c r="BN70" s="246">
        <f t="shared" si="8"/>
        <v>0</v>
      </c>
      <c r="BO70" s="257">
        <f t="shared" si="9"/>
        <v>0</v>
      </c>
      <c r="BP70" s="288"/>
      <c r="BQ70" s="289"/>
      <c r="BR70" s="117"/>
      <c r="BS70" s="144"/>
      <c r="BT70" s="117"/>
      <c r="BU70" s="144"/>
      <c r="BV70" s="10">
        <f>'[1]410117'!$X$56</f>
        <v>0</v>
      </c>
      <c r="BW70" s="144">
        <f>'[1]410117'!$Y$56</f>
        <v>0</v>
      </c>
      <c r="BX70" s="11"/>
      <c r="BY70" s="11"/>
      <c r="BZ70" s="10">
        <f>'[2]410117'!$X$56</f>
        <v>0</v>
      </c>
      <c r="CA70" s="144">
        <f>'[2]410117'!$Y$56</f>
        <v>0</v>
      </c>
      <c r="CB70" s="246">
        <f t="shared" si="10"/>
        <v>0</v>
      </c>
      <c r="CC70" s="257">
        <f t="shared" si="11"/>
        <v>0</v>
      </c>
      <c r="CD70" s="295"/>
      <c r="CE70" s="296"/>
      <c r="CF70" s="117"/>
      <c r="CG70" s="144"/>
      <c r="CH70" s="250"/>
      <c r="CI70" s="144"/>
      <c r="CJ70" s="250"/>
      <c r="CK70" s="144"/>
      <c r="CL70" s="276">
        <f>'[1]410117'!$X$74</f>
        <v>0</v>
      </c>
      <c r="CM70" s="276">
        <f>'[1]410117'!$Y$74</f>
        <v>0</v>
      </c>
      <c r="CN70" s="276"/>
      <c r="CO70" s="276"/>
      <c r="CP70" s="276">
        <f>'[2]410117'!$X$74</f>
        <v>0</v>
      </c>
      <c r="CQ70" s="276">
        <f>'[2]410117'!$Y$74</f>
        <v>0</v>
      </c>
      <c r="CR70" s="246">
        <f t="shared" si="12"/>
        <v>0</v>
      </c>
      <c r="CS70" s="257">
        <f t="shared" si="13"/>
        <v>0</v>
      </c>
      <c r="CT70" s="276"/>
      <c r="CU70" s="276"/>
      <c r="CV70" s="276"/>
      <c r="CW70" s="276"/>
      <c r="CX70" s="276"/>
      <c r="CY70" s="276"/>
      <c r="CZ70" s="10">
        <f>'[1]410117'!$X$57</f>
        <v>0</v>
      </c>
      <c r="DA70" s="144">
        <f>'[1]410117'!$Y$57</f>
        <v>0</v>
      </c>
      <c r="DB70" s="11"/>
      <c r="DC70" s="137"/>
      <c r="DD70" s="10">
        <f>'[2]410117'!$X$57</f>
        <v>0</v>
      </c>
      <c r="DE70" s="144">
        <f>'[2]410117'!$Y$57</f>
        <v>0</v>
      </c>
      <c r="DF70" s="246">
        <f t="shared" si="14"/>
        <v>0</v>
      </c>
      <c r="DG70" s="257">
        <f t="shared" si="15"/>
        <v>0</v>
      </c>
      <c r="DH70" s="250"/>
      <c r="DI70" s="144"/>
      <c r="DJ70" s="117"/>
      <c r="DK70" s="144"/>
      <c r="DL70" s="250"/>
      <c r="DM70" s="144"/>
      <c r="DN70" s="10">
        <f>'[1]410117'!$X$62-'[1]410117'!$X$15</f>
        <v>0</v>
      </c>
      <c r="DO70" s="144">
        <f>'[1]410117'!$Y$62-'[1]410117'!$Y$15</f>
        <v>0</v>
      </c>
      <c r="DP70" s="11"/>
      <c r="DQ70" s="11"/>
      <c r="DR70" s="10">
        <f>'[2]410117'!$X$62-'[2]410117'!$X$15</f>
        <v>0</v>
      </c>
      <c r="DS70" s="144">
        <f>'[2]410117'!$Y$62-'[2]410117'!$Y$15</f>
        <v>0</v>
      </c>
      <c r="DT70" s="246"/>
      <c r="DU70" s="257"/>
      <c r="DV70" s="250"/>
      <c r="DW70" s="144"/>
      <c r="DX70" s="250"/>
      <c r="DY70" s="144"/>
      <c r="DZ70" s="250"/>
      <c r="EA70" s="144"/>
      <c r="EC70" s="34"/>
    </row>
    <row r="71" spans="1:133" ht="18.75" x14ac:dyDescent="0.3">
      <c r="A71" s="114">
        <v>56</v>
      </c>
      <c r="B71" s="114">
        <f>'Скорая медицинская помощь'!B71</f>
        <v>410118</v>
      </c>
      <c r="C71" s="244" t="str">
        <f>'Скорая медицинская помощь'!C71</f>
        <v>ООО "М-ЛАЙН МЕДИЦИНА"</v>
      </c>
      <c r="D71" s="313">
        <f>'[1]410118'!$X$43</f>
        <v>0</v>
      </c>
      <c r="E71" s="314">
        <f>'[1]410118'!$Y$43</f>
        <v>0</v>
      </c>
      <c r="F71" s="317"/>
      <c r="G71" s="314"/>
      <c r="H71" s="313">
        <f>'[2]410118'!$X$43</f>
        <v>0</v>
      </c>
      <c r="I71" s="377">
        <f>'[2]410118'!$Y$43</f>
        <v>0</v>
      </c>
      <c r="J71" s="380"/>
      <c r="K71" s="312"/>
      <c r="L71" s="250"/>
      <c r="M71" s="144"/>
      <c r="N71" s="250"/>
      <c r="O71" s="144"/>
      <c r="P71" s="117"/>
      <c r="Q71" s="144"/>
      <c r="R71" s="10">
        <f>'[1]410118'!$X$48</f>
        <v>0</v>
      </c>
      <c r="S71" s="144">
        <f>'[1]410118'!$Y$48</f>
        <v>0</v>
      </c>
      <c r="T71" s="63"/>
      <c r="U71" s="384"/>
      <c r="V71" s="387">
        <f>'[2]410118'!$X$48</f>
        <v>0</v>
      </c>
      <c r="W71" s="276">
        <f>'[2]410118'!$Y$48</f>
        <v>0</v>
      </c>
      <c r="X71" s="387">
        <f t="shared" si="2"/>
        <v>0</v>
      </c>
      <c r="Y71" s="392">
        <f t="shared" si="3"/>
        <v>0</v>
      </c>
      <c r="Z71" s="276"/>
      <c r="AA71" s="276"/>
      <c r="AB71" s="10"/>
      <c r="AC71" s="144"/>
      <c r="AD71" s="63"/>
      <c r="AE71" s="384"/>
      <c r="AF71" s="387">
        <f>'[1]410118'!$X$49</f>
        <v>0</v>
      </c>
      <c r="AG71" s="392">
        <f>'[1]410118'!$Y$49</f>
        <v>0</v>
      </c>
      <c r="AH71" s="276"/>
      <c r="AI71" s="276"/>
      <c r="AJ71" s="10">
        <f>'[2]410118'!$X$49</f>
        <v>0</v>
      </c>
      <c r="AK71" s="144">
        <f>'[2]410118'!$Y$49</f>
        <v>0</v>
      </c>
      <c r="AL71" s="246">
        <f t="shared" si="4"/>
        <v>0</v>
      </c>
      <c r="AM71" s="257">
        <f t="shared" si="5"/>
        <v>0</v>
      </c>
      <c r="AN71" s="250"/>
      <c r="AO71" s="144"/>
      <c r="AP71" s="344"/>
      <c r="AQ71" s="144"/>
      <c r="AR71" s="250"/>
      <c r="AS71" s="144"/>
      <c r="AT71" s="387">
        <f>'[1]410118'!$X$50</f>
        <v>0</v>
      </c>
      <c r="AU71" s="392">
        <f>'[1]410118'!$Y$50</f>
        <v>0</v>
      </c>
      <c r="AV71" s="276"/>
      <c r="AW71" s="276"/>
      <c r="AX71" s="10">
        <f>'[2]410118'!$X$50</f>
        <v>0</v>
      </c>
      <c r="AY71" s="144">
        <f>'[2]410118'!$Y$50</f>
        <v>0</v>
      </c>
      <c r="AZ71" s="246">
        <f t="shared" si="6"/>
        <v>0</v>
      </c>
      <c r="BA71" s="257">
        <f t="shared" si="7"/>
        <v>0</v>
      </c>
      <c r="BB71" s="250"/>
      <c r="BC71" s="144"/>
      <c r="BD71" s="344"/>
      <c r="BE71" s="144"/>
      <c r="BF71" s="250"/>
      <c r="BG71" s="144"/>
      <c r="BH71" s="10">
        <f>'[1]410118'!$X$52</f>
        <v>0</v>
      </c>
      <c r="BI71" s="144">
        <f>'[1]410118'!$Y$52</f>
        <v>0</v>
      </c>
      <c r="BJ71" s="117"/>
      <c r="BK71" s="144"/>
      <c r="BL71" s="10">
        <f>'[2]410118'!$X$52</f>
        <v>0</v>
      </c>
      <c r="BM71" s="144">
        <f>'[2]410118'!$Y$52</f>
        <v>0</v>
      </c>
      <c r="BN71" s="246">
        <f t="shared" si="8"/>
        <v>0</v>
      </c>
      <c r="BO71" s="257">
        <f t="shared" si="9"/>
        <v>0</v>
      </c>
      <c r="BP71" s="117"/>
      <c r="BQ71" s="144"/>
      <c r="BR71" s="117"/>
      <c r="BS71" s="144"/>
      <c r="BT71" s="117"/>
      <c r="BU71" s="144"/>
      <c r="BV71" s="10">
        <f>'[1]410118'!$X$56</f>
        <v>0</v>
      </c>
      <c r="BW71" s="144">
        <f>'[1]410118'!$Y$56</f>
        <v>0</v>
      </c>
      <c r="BX71" s="63"/>
      <c r="BY71" s="144"/>
      <c r="BZ71" s="10">
        <f>'[2]410118'!$X$56</f>
        <v>0</v>
      </c>
      <c r="CA71" s="144">
        <f>'[2]410118'!$Y$56</f>
        <v>0</v>
      </c>
      <c r="CB71" s="246">
        <f t="shared" si="10"/>
        <v>0</v>
      </c>
      <c r="CC71" s="257">
        <f t="shared" si="11"/>
        <v>0</v>
      </c>
      <c r="CD71" s="295"/>
      <c r="CE71" s="296"/>
      <c r="CF71" s="117"/>
      <c r="CG71" s="144"/>
      <c r="CH71" s="250"/>
      <c r="CI71" s="144"/>
      <c r="CJ71" s="250"/>
      <c r="CK71" s="144"/>
      <c r="CL71" s="276">
        <f>'[1]410118'!$X$74</f>
        <v>0</v>
      </c>
      <c r="CM71" s="276">
        <f>'[1]410118'!$Y$74</f>
        <v>0</v>
      </c>
      <c r="CN71" s="276"/>
      <c r="CO71" s="276"/>
      <c r="CP71" s="276">
        <f>'[2]410118'!$X$74</f>
        <v>0</v>
      </c>
      <c r="CQ71" s="276">
        <f>'[2]410118'!$Y$74</f>
        <v>0</v>
      </c>
      <c r="CR71" s="246">
        <f t="shared" si="12"/>
        <v>0</v>
      </c>
      <c r="CS71" s="257">
        <f t="shared" si="13"/>
        <v>0</v>
      </c>
      <c r="CT71" s="276"/>
      <c r="CU71" s="276"/>
      <c r="CV71" s="276"/>
      <c r="CW71" s="276"/>
      <c r="CX71" s="276"/>
      <c r="CY71" s="276"/>
      <c r="CZ71" s="10">
        <f>'[1]410118'!$X$57</f>
        <v>0</v>
      </c>
      <c r="DA71" s="144">
        <f>'[1]410118'!$Y$57</f>
        <v>0</v>
      </c>
      <c r="DB71" s="63"/>
      <c r="DC71" s="137"/>
      <c r="DD71" s="10">
        <f>'[2]410118'!$X$57</f>
        <v>0</v>
      </c>
      <c r="DE71" s="144">
        <f>'[2]410118'!$Y$57</f>
        <v>0</v>
      </c>
      <c r="DF71" s="246">
        <f t="shared" si="14"/>
        <v>0</v>
      </c>
      <c r="DG71" s="257">
        <f t="shared" si="15"/>
        <v>0</v>
      </c>
      <c r="DH71" s="250"/>
      <c r="DI71" s="144"/>
      <c r="DJ71" s="117"/>
      <c r="DK71" s="144"/>
      <c r="DL71" s="250"/>
      <c r="DM71" s="144"/>
      <c r="DN71" s="10">
        <f>'[1]410118'!$X$62-'[1]410118'!$X$15</f>
        <v>0</v>
      </c>
      <c r="DO71" s="144">
        <f>'[1]410118'!$Y$62-'[1]410118'!$Y$15</f>
        <v>0</v>
      </c>
      <c r="DP71" s="63"/>
      <c r="DQ71" s="144"/>
      <c r="DR71" s="10">
        <f>'[2]410118'!$X$62-'[2]410118'!$X$15</f>
        <v>0</v>
      </c>
      <c r="DS71" s="144">
        <f>'[2]410118'!$Y$62-'[2]410118'!$Y$15</f>
        <v>0</v>
      </c>
      <c r="DT71" s="246"/>
      <c r="DU71" s="257"/>
      <c r="DV71" s="250"/>
      <c r="DW71" s="144"/>
      <c r="DX71" s="250"/>
      <c r="DY71" s="144"/>
      <c r="DZ71" s="250"/>
      <c r="EA71" s="144"/>
      <c r="EC71" s="34"/>
    </row>
    <row r="72" spans="1:133" ht="18.75" x14ac:dyDescent="0.3">
      <c r="A72" s="114">
        <v>57</v>
      </c>
      <c r="B72" s="114">
        <f>'Скорая медицинская помощь'!B72</f>
        <v>410119</v>
      </c>
      <c r="C72" s="244" t="str">
        <f>'Скорая медицинская помощь'!C72</f>
        <v>ООО "МЕДИКЪ" (г. Хабаровск)</v>
      </c>
      <c r="D72" s="358">
        <f>'[1]410119'!$X$43</f>
        <v>0</v>
      </c>
      <c r="E72" s="359">
        <f>'[1]410119'!$Y$43</f>
        <v>0</v>
      </c>
      <c r="F72" s="360"/>
      <c r="G72" s="359"/>
      <c r="H72" s="358">
        <f>'[2]410119'!$X$43</f>
        <v>0</v>
      </c>
      <c r="I72" s="378">
        <f>'[2]410119'!$Y$43</f>
        <v>0</v>
      </c>
      <c r="J72" s="381"/>
      <c r="K72" s="321"/>
      <c r="L72" s="361"/>
      <c r="M72" s="362"/>
      <c r="N72" s="361"/>
      <c r="O72" s="362"/>
      <c r="P72" s="364"/>
      <c r="Q72" s="362"/>
      <c r="R72" s="365">
        <f>'[1]410119'!$X$48</f>
        <v>0</v>
      </c>
      <c r="S72" s="362">
        <f>'[1]410119'!$Y$48</f>
        <v>0</v>
      </c>
      <c r="T72" s="366"/>
      <c r="U72" s="385"/>
      <c r="V72" s="388">
        <f>'[2]410119'!$X$48</f>
        <v>0</v>
      </c>
      <c r="W72" s="363">
        <f>'[2]410119'!$Y$48</f>
        <v>0</v>
      </c>
      <c r="X72" s="388">
        <f t="shared" si="2"/>
        <v>0</v>
      </c>
      <c r="Y72" s="393">
        <f t="shared" si="3"/>
        <v>0</v>
      </c>
      <c r="Z72" s="363"/>
      <c r="AA72" s="363"/>
      <c r="AB72" s="365"/>
      <c r="AC72" s="362"/>
      <c r="AD72" s="366"/>
      <c r="AE72" s="385"/>
      <c r="AF72" s="388">
        <f>'[1]410119'!$X$49</f>
        <v>0</v>
      </c>
      <c r="AG72" s="393">
        <f>'[1]410119'!$Y$49</f>
        <v>0</v>
      </c>
      <c r="AH72" s="363"/>
      <c r="AI72" s="363"/>
      <c r="AJ72" s="365">
        <f>'[2]410119'!$X$49</f>
        <v>0</v>
      </c>
      <c r="AK72" s="362">
        <f>'[2]410119'!$Y$49</f>
        <v>0</v>
      </c>
      <c r="AL72" s="367">
        <f t="shared" si="4"/>
        <v>0</v>
      </c>
      <c r="AM72" s="368">
        <f t="shared" si="5"/>
        <v>0</v>
      </c>
      <c r="AN72" s="361"/>
      <c r="AO72" s="362"/>
      <c r="AP72" s="344"/>
      <c r="AQ72" s="362"/>
      <c r="AR72" s="361"/>
      <c r="AS72" s="362"/>
      <c r="AT72" s="388">
        <f>'[1]410119'!$X$50</f>
        <v>0</v>
      </c>
      <c r="AU72" s="393">
        <f>'[1]410119'!$Y$50</f>
        <v>0</v>
      </c>
      <c r="AV72" s="363"/>
      <c r="AW72" s="363"/>
      <c r="AX72" s="365">
        <f>'[2]410119'!$X$50</f>
        <v>0</v>
      </c>
      <c r="AY72" s="362">
        <f>'[2]410119'!$Y$50</f>
        <v>0</v>
      </c>
      <c r="AZ72" s="367">
        <f t="shared" si="6"/>
        <v>0</v>
      </c>
      <c r="BA72" s="368">
        <f t="shared" si="7"/>
        <v>0</v>
      </c>
      <c r="BB72" s="361"/>
      <c r="BC72" s="362"/>
      <c r="BD72" s="344"/>
      <c r="BE72" s="362"/>
      <c r="BF72" s="361"/>
      <c r="BG72" s="362"/>
      <c r="BH72" s="365">
        <f>'[1]410119'!$X$52</f>
        <v>0</v>
      </c>
      <c r="BI72" s="362">
        <f>'[1]410119'!$Y$52</f>
        <v>0</v>
      </c>
      <c r="BJ72" s="364"/>
      <c r="BK72" s="362"/>
      <c r="BL72" s="365">
        <f>'[2]410119'!$X$52</f>
        <v>0</v>
      </c>
      <c r="BM72" s="362">
        <f>'[2]410119'!$Y$52</f>
        <v>0</v>
      </c>
      <c r="BN72" s="246">
        <f t="shared" si="8"/>
        <v>0</v>
      </c>
      <c r="BO72" s="257">
        <f t="shared" si="9"/>
        <v>0</v>
      </c>
      <c r="BP72" s="364"/>
      <c r="BQ72" s="362"/>
      <c r="BR72" s="364"/>
      <c r="BS72" s="362"/>
      <c r="BT72" s="364"/>
      <c r="BU72" s="362"/>
      <c r="BV72" s="365">
        <f>'[1]410119'!$X$56</f>
        <v>0</v>
      </c>
      <c r="BW72" s="362">
        <f>'[1]410119'!$Y$56</f>
        <v>0</v>
      </c>
      <c r="BX72" s="366"/>
      <c r="BY72" s="362"/>
      <c r="BZ72" s="365">
        <f>'[2]410119'!$X$56</f>
        <v>0</v>
      </c>
      <c r="CA72" s="362">
        <f>'[2]410119'!$Y$56</f>
        <v>0</v>
      </c>
      <c r="CB72" s="246">
        <f t="shared" si="10"/>
        <v>0</v>
      </c>
      <c r="CC72" s="257">
        <f t="shared" si="11"/>
        <v>0</v>
      </c>
      <c r="CD72" s="369"/>
      <c r="CE72" s="370"/>
      <c r="CF72" s="364"/>
      <c r="CG72" s="362"/>
      <c r="CH72" s="361"/>
      <c r="CI72" s="362"/>
      <c r="CJ72" s="361"/>
      <c r="CK72" s="362"/>
      <c r="CL72" s="363">
        <f>'[1]410119'!$X$74</f>
        <v>0</v>
      </c>
      <c r="CM72" s="363">
        <f>'[1]410119'!$Y$74</f>
        <v>0</v>
      </c>
      <c r="CN72" s="363"/>
      <c r="CO72" s="363"/>
      <c r="CP72" s="363">
        <f>'[2]410119'!$X$74</f>
        <v>0</v>
      </c>
      <c r="CQ72" s="363">
        <f>'[2]410119'!$Y$74</f>
        <v>0</v>
      </c>
      <c r="CR72" s="246">
        <f t="shared" si="12"/>
        <v>0</v>
      </c>
      <c r="CS72" s="257">
        <f t="shared" si="13"/>
        <v>0</v>
      </c>
      <c r="CT72" s="363"/>
      <c r="CU72" s="363"/>
      <c r="CV72" s="363"/>
      <c r="CW72" s="363"/>
      <c r="CX72" s="363"/>
      <c r="CY72" s="363"/>
      <c r="CZ72" s="365">
        <f>'[1]410119'!$X$57</f>
        <v>0</v>
      </c>
      <c r="DA72" s="362">
        <f>'[1]410119'!$Y$57</f>
        <v>0</v>
      </c>
      <c r="DB72" s="366"/>
      <c r="DC72" s="371"/>
      <c r="DD72" s="365">
        <f>'[2]410119'!$X$57</f>
        <v>0</v>
      </c>
      <c r="DE72" s="362">
        <f>'[2]410119'!$Y$57</f>
        <v>0</v>
      </c>
      <c r="DF72" s="246">
        <f t="shared" si="14"/>
        <v>0</v>
      </c>
      <c r="DG72" s="257">
        <f t="shared" si="15"/>
        <v>0</v>
      </c>
      <c r="DH72" s="361"/>
      <c r="DI72" s="362"/>
      <c r="DJ72" s="364"/>
      <c r="DK72" s="362"/>
      <c r="DL72" s="361"/>
      <c r="DM72" s="362"/>
      <c r="DN72" s="365">
        <f>'[1]410119'!$X$62-'[1]410119'!$X$15</f>
        <v>0</v>
      </c>
      <c r="DO72" s="362">
        <f>'[1]410119'!$Y$62-'[1]410119'!$Y$15</f>
        <v>0</v>
      </c>
      <c r="DP72" s="366"/>
      <c r="DQ72" s="362"/>
      <c r="DR72" s="365">
        <f>'[2]410119'!$X$62-'[2]410119'!$X$15</f>
        <v>0</v>
      </c>
      <c r="DS72" s="362">
        <f>'[2]410119'!$Y$62-'[2]410119'!$Y$15</f>
        <v>0</v>
      </c>
      <c r="DT72" s="246"/>
      <c r="DU72" s="257"/>
      <c r="DV72" s="361"/>
      <c r="DW72" s="362"/>
      <c r="DX72" s="361"/>
      <c r="DY72" s="362"/>
      <c r="DZ72" s="361"/>
      <c r="EA72" s="362"/>
      <c r="EC72" s="34"/>
    </row>
    <row r="73" spans="1:133" ht="18.75" x14ac:dyDescent="0.3">
      <c r="A73" s="114">
        <v>58</v>
      </c>
      <c r="B73" s="114">
        <f>'Скорая медицинская помощь'!B73</f>
        <v>410120</v>
      </c>
      <c r="C73" s="244" t="str">
        <f>'Скорая медицинская помощь'!C73</f>
        <v>ООО "ХЕЛИКС НОВОСИБИРСК"</v>
      </c>
      <c r="D73" s="358">
        <f>'[1]410120'!$X$43</f>
        <v>0</v>
      </c>
      <c r="E73" s="359">
        <f>'[1]410120'!$Y$43</f>
        <v>0</v>
      </c>
      <c r="F73" s="360"/>
      <c r="G73" s="359"/>
      <c r="H73" s="358">
        <f>'[2]410120'!$X$43</f>
        <v>0</v>
      </c>
      <c r="I73" s="378">
        <f>'[2]410120'!$Y$43</f>
        <v>0</v>
      </c>
      <c r="J73" s="381"/>
      <c r="K73" s="321"/>
      <c r="L73" s="361"/>
      <c r="M73" s="362"/>
      <c r="N73" s="361"/>
      <c r="O73" s="362"/>
      <c r="P73" s="364"/>
      <c r="Q73" s="362"/>
      <c r="R73" s="365">
        <f>'[1]410120'!$X$48</f>
        <v>0</v>
      </c>
      <c r="S73" s="362">
        <f>'[1]410120'!$Y$48</f>
        <v>0</v>
      </c>
      <c r="T73" s="366"/>
      <c r="U73" s="385"/>
      <c r="V73" s="388">
        <f>'[2]410120'!$X$48</f>
        <v>0</v>
      </c>
      <c r="W73" s="363">
        <f>'[2]410120'!$Y$48</f>
        <v>0</v>
      </c>
      <c r="X73" s="388">
        <f t="shared" si="2"/>
        <v>0</v>
      </c>
      <c r="Y73" s="393">
        <f t="shared" si="3"/>
        <v>0</v>
      </c>
      <c r="Z73" s="363"/>
      <c r="AA73" s="363"/>
      <c r="AB73" s="365"/>
      <c r="AC73" s="362"/>
      <c r="AD73" s="366"/>
      <c r="AE73" s="385"/>
      <c r="AF73" s="388">
        <f>'[1]410120'!$X$49</f>
        <v>0</v>
      </c>
      <c r="AG73" s="393">
        <f>'[1]410120'!$Y$49</f>
        <v>0</v>
      </c>
      <c r="AH73" s="363"/>
      <c r="AI73" s="363"/>
      <c r="AJ73" s="365">
        <f>'[2]410120'!$X$49</f>
        <v>0</v>
      </c>
      <c r="AK73" s="362">
        <f>'[2]410120'!$Y$49</f>
        <v>0</v>
      </c>
      <c r="AL73" s="367">
        <f t="shared" si="4"/>
        <v>0</v>
      </c>
      <c r="AM73" s="368">
        <f t="shared" si="5"/>
        <v>0</v>
      </c>
      <c r="AN73" s="361"/>
      <c r="AO73" s="362"/>
      <c r="AP73" s="344"/>
      <c r="AQ73" s="362"/>
      <c r="AR73" s="361"/>
      <c r="AS73" s="362"/>
      <c r="AT73" s="388">
        <f>'[1]410120'!$X$50</f>
        <v>0</v>
      </c>
      <c r="AU73" s="393">
        <f>'[1]410120'!$Y$50</f>
        <v>0</v>
      </c>
      <c r="AV73" s="363"/>
      <c r="AW73" s="363"/>
      <c r="AX73" s="365">
        <f>'[2]410120'!$X$50</f>
        <v>0</v>
      </c>
      <c r="AY73" s="362">
        <f>'[2]410120'!$Y$50</f>
        <v>0</v>
      </c>
      <c r="AZ73" s="367">
        <f t="shared" si="6"/>
        <v>0</v>
      </c>
      <c r="BA73" s="368">
        <f t="shared" si="7"/>
        <v>0</v>
      </c>
      <c r="BB73" s="361"/>
      <c r="BC73" s="362"/>
      <c r="BD73" s="344"/>
      <c r="BE73" s="362"/>
      <c r="BF73" s="361"/>
      <c r="BG73" s="362"/>
      <c r="BH73" s="365">
        <f>'[1]410120'!$X$52</f>
        <v>0</v>
      </c>
      <c r="BI73" s="362">
        <f>'[1]410120'!$Y$52</f>
        <v>0</v>
      </c>
      <c r="BJ73" s="364"/>
      <c r="BK73" s="362"/>
      <c r="BL73" s="365">
        <f>'[2]410120'!$X$52</f>
        <v>0</v>
      </c>
      <c r="BM73" s="362">
        <f>'[2]410120'!$Y$52</f>
        <v>0</v>
      </c>
      <c r="BN73" s="246">
        <f t="shared" si="8"/>
        <v>0</v>
      </c>
      <c r="BO73" s="257">
        <f t="shared" si="9"/>
        <v>0</v>
      </c>
      <c r="BP73" s="364"/>
      <c r="BQ73" s="362"/>
      <c r="BR73" s="364"/>
      <c r="BS73" s="362"/>
      <c r="BT73" s="364"/>
      <c r="BU73" s="362"/>
      <c r="BV73" s="365">
        <f>'[1]410120'!$X$56</f>
        <v>0</v>
      </c>
      <c r="BW73" s="362">
        <f>'[1]410120'!$Y$56</f>
        <v>0</v>
      </c>
      <c r="BX73" s="366"/>
      <c r="BY73" s="362"/>
      <c r="BZ73" s="365">
        <f>'[2]410120'!$X$56</f>
        <v>0</v>
      </c>
      <c r="CA73" s="362">
        <f>'[2]410120'!$Y$56</f>
        <v>0</v>
      </c>
      <c r="CB73" s="246">
        <f t="shared" si="10"/>
        <v>0</v>
      </c>
      <c r="CC73" s="257">
        <f t="shared" si="11"/>
        <v>0</v>
      </c>
      <c r="CD73" s="369"/>
      <c r="CE73" s="370"/>
      <c r="CF73" s="364"/>
      <c r="CG73" s="362"/>
      <c r="CH73" s="361"/>
      <c r="CI73" s="362"/>
      <c r="CJ73" s="361"/>
      <c r="CK73" s="362"/>
      <c r="CL73" s="363">
        <f>'[1]410120'!$X$74</f>
        <v>0</v>
      </c>
      <c r="CM73" s="363">
        <f>'[1]410120'!$Y$74</f>
        <v>0</v>
      </c>
      <c r="CN73" s="363"/>
      <c r="CO73" s="363"/>
      <c r="CP73" s="363">
        <f>'[2]410120'!$X$74</f>
        <v>0</v>
      </c>
      <c r="CQ73" s="363">
        <f>'[2]410120'!$Y$74</f>
        <v>0</v>
      </c>
      <c r="CR73" s="246">
        <f t="shared" si="12"/>
        <v>0</v>
      </c>
      <c r="CS73" s="257">
        <f t="shared" si="13"/>
        <v>0</v>
      </c>
      <c r="CT73" s="363"/>
      <c r="CU73" s="363"/>
      <c r="CV73" s="363"/>
      <c r="CW73" s="363"/>
      <c r="CX73" s="363"/>
      <c r="CY73" s="363"/>
      <c r="CZ73" s="365">
        <f>'[1]410120'!$X$57</f>
        <v>0</v>
      </c>
      <c r="DA73" s="362">
        <f>'[1]410120'!$Y$57</f>
        <v>0</v>
      </c>
      <c r="DB73" s="366"/>
      <c r="DC73" s="371"/>
      <c r="DD73" s="365">
        <f>'[2]410120'!$X$57</f>
        <v>0</v>
      </c>
      <c r="DE73" s="362">
        <f>'[2]410120'!$Y$57</f>
        <v>0</v>
      </c>
      <c r="DF73" s="246">
        <f t="shared" si="14"/>
        <v>0</v>
      </c>
      <c r="DG73" s="257">
        <f t="shared" si="15"/>
        <v>0</v>
      </c>
      <c r="DH73" s="361"/>
      <c r="DI73" s="362"/>
      <c r="DJ73" s="364"/>
      <c r="DK73" s="362"/>
      <c r="DL73" s="361"/>
      <c r="DM73" s="362"/>
      <c r="DN73" s="365">
        <f>'[1]410120'!$X$62-'[1]410120'!$X$15</f>
        <v>0</v>
      </c>
      <c r="DO73" s="362">
        <f>'[1]410120'!$Y$62-'[1]410120'!$Y$15</f>
        <v>0</v>
      </c>
      <c r="DP73" s="366"/>
      <c r="DQ73" s="362"/>
      <c r="DR73" s="365">
        <f>'[2]410120'!$X$62-'[2]410120'!$X$15</f>
        <v>0</v>
      </c>
      <c r="DS73" s="362">
        <f>'[2]410120'!$Y$62-'[2]410120'!$Y$15</f>
        <v>0</v>
      </c>
      <c r="DT73" s="246"/>
      <c r="DU73" s="257"/>
      <c r="DV73" s="361"/>
      <c r="DW73" s="362"/>
      <c r="DX73" s="361"/>
      <c r="DY73" s="362"/>
      <c r="DZ73" s="361"/>
      <c r="EA73" s="362"/>
      <c r="EC73" s="34"/>
    </row>
    <row r="74" spans="1:133" ht="18.75" x14ac:dyDescent="0.3">
      <c r="A74" s="114">
        <v>59</v>
      </c>
      <c r="B74" s="114">
        <f>'Скорая медицинская помощь'!B74</f>
        <v>410121</v>
      </c>
      <c r="C74" s="244" t="str">
        <f>'Скорая медицинская помощь'!C74</f>
        <v>ООО «ЦЕНТР ЭКО»</v>
      </c>
      <c r="D74" s="358">
        <f>'[1]410121'!$X$43</f>
        <v>0</v>
      </c>
      <c r="E74" s="359">
        <f>'[1]410121'!$Y$43</f>
        <v>0</v>
      </c>
      <c r="F74" s="360"/>
      <c r="G74" s="359"/>
      <c r="H74" s="358">
        <f>'[2]410121'!$X$43</f>
        <v>0</v>
      </c>
      <c r="I74" s="378">
        <f>'[2]410121'!$Y$43</f>
        <v>0</v>
      </c>
      <c r="J74" s="381"/>
      <c r="K74" s="321"/>
      <c r="L74" s="361"/>
      <c r="M74" s="362"/>
      <c r="N74" s="361"/>
      <c r="O74" s="362"/>
      <c r="P74" s="364"/>
      <c r="Q74" s="362"/>
      <c r="R74" s="365">
        <f>'[1]410121'!$X$48</f>
        <v>0</v>
      </c>
      <c r="S74" s="362">
        <f>'[1]410121'!$Y$48</f>
        <v>0</v>
      </c>
      <c r="T74" s="366"/>
      <c r="U74" s="385"/>
      <c r="V74" s="388">
        <f>'[2]410121'!$X$48</f>
        <v>0</v>
      </c>
      <c r="W74" s="363">
        <f>'[2]410121'!$Y$48</f>
        <v>0</v>
      </c>
      <c r="X74" s="388">
        <f t="shared" si="2"/>
        <v>0</v>
      </c>
      <c r="Y74" s="393">
        <f t="shared" si="3"/>
        <v>0</v>
      </c>
      <c r="Z74" s="363"/>
      <c r="AA74" s="363"/>
      <c r="AB74" s="365"/>
      <c r="AC74" s="362"/>
      <c r="AD74" s="366"/>
      <c r="AE74" s="385"/>
      <c r="AF74" s="388">
        <f>'[1]410121'!$X$49</f>
        <v>0</v>
      </c>
      <c r="AG74" s="393">
        <f>'[1]410121'!$Y$49</f>
        <v>0</v>
      </c>
      <c r="AH74" s="363"/>
      <c r="AI74" s="363"/>
      <c r="AJ74" s="365">
        <f>'[2]410121'!$X$49</f>
        <v>0</v>
      </c>
      <c r="AK74" s="362">
        <f>'[2]410121'!$Y$49</f>
        <v>0</v>
      </c>
      <c r="AL74" s="367">
        <f t="shared" si="4"/>
        <v>0</v>
      </c>
      <c r="AM74" s="368">
        <f t="shared" si="5"/>
        <v>0</v>
      </c>
      <c r="AN74" s="361"/>
      <c r="AO74" s="362"/>
      <c r="AP74" s="344"/>
      <c r="AQ74" s="362"/>
      <c r="AR74" s="361"/>
      <c r="AS74" s="362"/>
      <c r="AT74" s="388">
        <f>'[1]410121'!$X$50</f>
        <v>0</v>
      </c>
      <c r="AU74" s="393">
        <f>'[1]410121'!$Y$50</f>
        <v>0</v>
      </c>
      <c r="AV74" s="363"/>
      <c r="AW74" s="363"/>
      <c r="AX74" s="365">
        <f>'[2]410121'!$X$50</f>
        <v>0</v>
      </c>
      <c r="AY74" s="362">
        <f>'[2]410121'!$Y$50</f>
        <v>0</v>
      </c>
      <c r="AZ74" s="367">
        <f t="shared" si="6"/>
        <v>0</v>
      </c>
      <c r="BA74" s="368">
        <f t="shared" si="7"/>
        <v>0</v>
      </c>
      <c r="BB74" s="361"/>
      <c r="BC74" s="362"/>
      <c r="BD74" s="344"/>
      <c r="BE74" s="362"/>
      <c r="BF74" s="361"/>
      <c r="BG74" s="362"/>
      <c r="BH74" s="365">
        <f>'[1]410121'!$X$52</f>
        <v>0</v>
      </c>
      <c r="BI74" s="362">
        <f>'[1]410121'!$Y$52</f>
        <v>0</v>
      </c>
      <c r="BJ74" s="364"/>
      <c r="BK74" s="362"/>
      <c r="BL74" s="365">
        <f>'[2]410121'!$X$52</f>
        <v>0</v>
      </c>
      <c r="BM74" s="362">
        <f>'[2]410121'!$Y$52</f>
        <v>0</v>
      </c>
      <c r="BN74" s="246">
        <f t="shared" si="8"/>
        <v>0</v>
      </c>
      <c r="BO74" s="257">
        <f t="shared" si="9"/>
        <v>0</v>
      </c>
      <c r="BP74" s="364"/>
      <c r="BQ74" s="362"/>
      <c r="BR74" s="364"/>
      <c r="BS74" s="362"/>
      <c r="BT74" s="364"/>
      <c r="BU74" s="362"/>
      <c r="BV74" s="365">
        <f>'[1]410121'!$X$56</f>
        <v>0</v>
      </c>
      <c r="BW74" s="362">
        <f>'[1]410121'!$Y$56</f>
        <v>0</v>
      </c>
      <c r="BX74" s="366"/>
      <c r="BY74" s="362"/>
      <c r="BZ74" s="365">
        <f>'[2]410121'!$X$56</f>
        <v>0</v>
      </c>
      <c r="CA74" s="362">
        <f>'[2]410121'!$Y$56</f>
        <v>0</v>
      </c>
      <c r="CB74" s="246">
        <f t="shared" si="10"/>
        <v>0</v>
      </c>
      <c r="CC74" s="257">
        <f t="shared" si="11"/>
        <v>0</v>
      </c>
      <c r="CD74" s="369"/>
      <c r="CE74" s="370"/>
      <c r="CF74" s="364"/>
      <c r="CG74" s="362"/>
      <c r="CH74" s="361"/>
      <c r="CI74" s="362"/>
      <c r="CJ74" s="361"/>
      <c r="CK74" s="362"/>
      <c r="CL74" s="363">
        <f>'[1]410121'!$X$74</f>
        <v>0</v>
      </c>
      <c r="CM74" s="363">
        <f>'[1]410121'!$Y$74</f>
        <v>0</v>
      </c>
      <c r="CN74" s="363"/>
      <c r="CO74" s="363"/>
      <c r="CP74" s="363">
        <f>'[2]410121'!$X$74</f>
        <v>0</v>
      </c>
      <c r="CQ74" s="363">
        <f>'[2]410121'!$Y$74</f>
        <v>0</v>
      </c>
      <c r="CR74" s="246">
        <f t="shared" si="12"/>
        <v>0</v>
      </c>
      <c r="CS74" s="257">
        <f t="shared" si="13"/>
        <v>0</v>
      </c>
      <c r="CT74" s="363"/>
      <c r="CU74" s="363"/>
      <c r="CV74" s="363"/>
      <c r="CW74" s="363"/>
      <c r="CX74" s="363"/>
      <c r="CY74" s="363"/>
      <c r="CZ74" s="365">
        <f>'[1]410121'!$X$57</f>
        <v>0</v>
      </c>
      <c r="DA74" s="362">
        <f>'[1]410121'!$Y$57</f>
        <v>0</v>
      </c>
      <c r="DB74" s="366"/>
      <c r="DC74" s="371"/>
      <c r="DD74" s="365">
        <f>'[2]410121'!$X$57</f>
        <v>0</v>
      </c>
      <c r="DE74" s="362">
        <f>'[2]410121'!$Y$57</f>
        <v>0</v>
      </c>
      <c r="DF74" s="246">
        <f t="shared" si="14"/>
        <v>0</v>
      </c>
      <c r="DG74" s="257">
        <f t="shared" si="15"/>
        <v>0</v>
      </c>
      <c r="DH74" s="361"/>
      <c r="DI74" s="362"/>
      <c r="DJ74" s="364"/>
      <c r="DK74" s="362"/>
      <c r="DL74" s="361"/>
      <c r="DM74" s="362"/>
      <c r="DN74" s="365">
        <f>'[1]410121'!$X$62-'[1]410121'!$X$15</f>
        <v>0</v>
      </c>
      <c r="DO74" s="362">
        <f>'[1]410121'!$Y$62-'[1]410121'!$Y$15</f>
        <v>0</v>
      </c>
      <c r="DP74" s="366"/>
      <c r="DQ74" s="362"/>
      <c r="DR74" s="365">
        <f>'[2]410121'!$X$62-'[2]410121'!$X$15</f>
        <v>0</v>
      </c>
      <c r="DS74" s="362">
        <f>'[2]410121'!$Y$62-'[2]410121'!$Y$15</f>
        <v>0</v>
      </c>
      <c r="DT74" s="246"/>
      <c r="DU74" s="257"/>
      <c r="DV74" s="361"/>
      <c r="DW74" s="362"/>
      <c r="DX74" s="361"/>
      <c r="DY74" s="362"/>
      <c r="DZ74" s="361"/>
      <c r="EA74" s="362"/>
      <c r="EC74" s="34"/>
    </row>
    <row r="75" spans="1:133" ht="18.75" x14ac:dyDescent="0.3">
      <c r="A75" s="114">
        <v>60</v>
      </c>
      <c r="B75" s="114">
        <f>'Скорая медицинская помощь'!B75</f>
        <v>410122</v>
      </c>
      <c r="C75" s="244" t="str">
        <f>'Скорая медицинская помощь'!C75</f>
        <v>ООО "ЭВОГЕН"</v>
      </c>
      <c r="D75" s="358">
        <f>'[1]410122'!$X$43</f>
        <v>0</v>
      </c>
      <c r="E75" s="359">
        <f>'[1]410122'!$Y$43</f>
        <v>0</v>
      </c>
      <c r="F75" s="360"/>
      <c r="G75" s="359"/>
      <c r="H75" s="358">
        <f>'[2]410122'!$X$43</f>
        <v>0</v>
      </c>
      <c r="I75" s="378">
        <f>'[2]410122'!$Y$43</f>
        <v>0</v>
      </c>
      <c r="J75" s="381"/>
      <c r="K75" s="321"/>
      <c r="L75" s="361"/>
      <c r="M75" s="362"/>
      <c r="N75" s="361"/>
      <c r="O75" s="362"/>
      <c r="P75" s="364"/>
      <c r="Q75" s="362"/>
      <c r="R75" s="365">
        <f>'[1]410122'!$X$48</f>
        <v>0</v>
      </c>
      <c r="S75" s="362">
        <f>'[1]410122'!$Y$48</f>
        <v>0</v>
      </c>
      <c r="T75" s="366"/>
      <c r="U75" s="385"/>
      <c r="V75" s="388">
        <f>'[2]410122'!$X$48</f>
        <v>0</v>
      </c>
      <c r="W75" s="363">
        <f>'[2]410122'!$Y$48</f>
        <v>0</v>
      </c>
      <c r="X75" s="388">
        <f t="shared" si="2"/>
        <v>0</v>
      </c>
      <c r="Y75" s="393">
        <f t="shared" si="3"/>
        <v>0</v>
      </c>
      <c r="Z75" s="363"/>
      <c r="AA75" s="363"/>
      <c r="AB75" s="365"/>
      <c r="AC75" s="362"/>
      <c r="AD75" s="366"/>
      <c r="AE75" s="385"/>
      <c r="AF75" s="388">
        <f>'[1]410122'!$X$49</f>
        <v>0</v>
      </c>
      <c r="AG75" s="393">
        <f>'[1]410122'!$Y$49</f>
        <v>0</v>
      </c>
      <c r="AH75" s="363"/>
      <c r="AI75" s="363"/>
      <c r="AJ75" s="365">
        <f>'[2]410122'!$X$49</f>
        <v>0</v>
      </c>
      <c r="AK75" s="362">
        <f>'[2]410122'!$Y$49</f>
        <v>0</v>
      </c>
      <c r="AL75" s="367">
        <f t="shared" si="4"/>
        <v>0</v>
      </c>
      <c r="AM75" s="368">
        <f t="shared" si="5"/>
        <v>0</v>
      </c>
      <c r="AN75" s="361"/>
      <c r="AO75" s="362"/>
      <c r="AP75" s="344"/>
      <c r="AQ75" s="362"/>
      <c r="AR75" s="361"/>
      <c r="AS75" s="362"/>
      <c r="AT75" s="388">
        <f>'[1]410122'!$X$50</f>
        <v>0</v>
      </c>
      <c r="AU75" s="393">
        <f>'[1]410122'!$Y$50</f>
        <v>0</v>
      </c>
      <c r="AV75" s="363"/>
      <c r="AW75" s="363"/>
      <c r="AX75" s="365">
        <f>'[2]410122'!$X$50</f>
        <v>0</v>
      </c>
      <c r="AY75" s="362">
        <f>'[2]410122'!$Y$50</f>
        <v>0</v>
      </c>
      <c r="AZ75" s="367">
        <f t="shared" si="6"/>
        <v>0</v>
      </c>
      <c r="BA75" s="368">
        <f t="shared" si="7"/>
        <v>0</v>
      </c>
      <c r="BB75" s="361"/>
      <c r="BC75" s="362"/>
      <c r="BD75" s="344"/>
      <c r="BE75" s="362"/>
      <c r="BF75" s="361"/>
      <c r="BG75" s="362"/>
      <c r="BH75" s="365">
        <f>'[1]410122'!$X$52</f>
        <v>0</v>
      </c>
      <c r="BI75" s="362">
        <f>'[1]410122'!$Y$52</f>
        <v>0</v>
      </c>
      <c r="BJ75" s="364"/>
      <c r="BK75" s="362"/>
      <c r="BL75" s="365">
        <f>'[2]410122'!$X$52</f>
        <v>0</v>
      </c>
      <c r="BM75" s="362">
        <f>'[2]410122'!$Y$52</f>
        <v>0</v>
      </c>
      <c r="BN75" s="246">
        <f t="shared" si="8"/>
        <v>0</v>
      </c>
      <c r="BO75" s="257">
        <f t="shared" si="9"/>
        <v>0</v>
      </c>
      <c r="BP75" s="364"/>
      <c r="BQ75" s="362"/>
      <c r="BR75" s="364"/>
      <c r="BS75" s="362"/>
      <c r="BT75" s="364"/>
      <c r="BU75" s="362"/>
      <c r="BV75" s="365">
        <f>'[1]410122'!$X$56</f>
        <v>0</v>
      </c>
      <c r="BW75" s="362">
        <f>'[1]410122'!$Y$56</f>
        <v>0</v>
      </c>
      <c r="BX75" s="366"/>
      <c r="BY75" s="362"/>
      <c r="BZ75" s="365">
        <f>'[2]410122'!$X$56</f>
        <v>0</v>
      </c>
      <c r="CA75" s="362">
        <f>'[2]410122'!$Y$56</f>
        <v>0</v>
      </c>
      <c r="CB75" s="246">
        <f t="shared" si="10"/>
        <v>0</v>
      </c>
      <c r="CC75" s="257">
        <f t="shared" si="11"/>
        <v>0</v>
      </c>
      <c r="CD75" s="369"/>
      <c r="CE75" s="370"/>
      <c r="CF75" s="364"/>
      <c r="CG75" s="362"/>
      <c r="CH75" s="361"/>
      <c r="CI75" s="362"/>
      <c r="CJ75" s="361"/>
      <c r="CK75" s="362"/>
      <c r="CL75" s="363">
        <f>'[1]410122'!$X$74</f>
        <v>0</v>
      </c>
      <c r="CM75" s="363">
        <f>'[1]410122'!$Y$74</f>
        <v>0</v>
      </c>
      <c r="CN75" s="363"/>
      <c r="CO75" s="363"/>
      <c r="CP75" s="363">
        <f>'[2]410122'!$X$74</f>
        <v>0</v>
      </c>
      <c r="CQ75" s="363">
        <f>'[2]410122'!$Y$74</f>
        <v>0</v>
      </c>
      <c r="CR75" s="246">
        <f t="shared" si="12"/>
        <v>0</v>
      </c>
      <c r="CS75" s="257">
        <f t="shared" si="13"/>
        <v>0</v>
      </c>
      <c r="CT75" s="363"/>
      <c r="CU75" s="363"/>
      <c r="CV75" s="363"/>
      <c r="CW75" s="363"/>
      <c r="CX75" s="363"/>
      <c r="CY75" s="363"/>
      <c r="CZ75" s="365">
        <f>'[1]410122'!$X$57</f>
        <v>0</v>
      </c>
      <c r="DA75" s="362">
        <f>'[1]410122'!$Y$57</f>
        <v>0</v>
      </c>
      <c r="DB75" s="366"/>
      <c r="DC75" s="371"/>
      <c r="DD75" s="365">
        <f>'[2]410122'!$X$57</f>
        <v>0</v>
      </c>
      <c r="DE75" s="362">
        <f>'[2]410122'!$Y$57</f>
        <v>0</v>
      </c>
      <c r="DF75" s="246">
        <f t="shared" si="14"/>
        <v>0</v>
      </c>
      <c r="DG75" s="257">
        <f t="shared" si="15"/>
        <v>0</v>
      </c>
      <c r="DH75" s="361"/>
      <c r="DI75" s="362"/>
      <c r="DJ75" s="364"/>
      <c r="DK75" s="362"/>
      <c r="DL75" s="361"/>
      <c r="DM75" s="362"/>
      <c r="DN75" s="365">
        <f>'[1]410122'!$X$62-'[1]410122'!$X$15</f>
        <v>0</v>
      </c>
      <c r="DO75" s="362">
        <f>'[1]410122'!$Y$62-'[1]410122'!$Y$15</f>
        <v>0</v>
      </c>
      <c r="DP75" s="366"/>
      <c r="DQ75" s="362"/>
      <c r="DR75" s="365">
        <f>'[2]410122'!$X$62-'[2]410122'!$X$15</f>
        <v>0</v>
      </c>
      <c r="DS75" s="362">
        <f>'[2]410122'!$Y$62-'[2]410122'!$Y$15</f>
        <v>0</v>
      </c>
      <c r="DT75" s="246"/>
      <c r="DU75" s="257"/>
      <c r="DV75" s="361"/>
      <c r="DW75" s="362"/>
      <c r="DX75" s="361"/>
      <c r="DY75" s="362"/>
      <c r="DZ75" s="361"/>
      <c r="EA75" s="362"/>
      <c r="EC75" s="34"/>
    </row>
    <row r="76" spans="1:133" ht="18.75" x14ac:dyDescent="0.3">
      <c r="A76" s="114"/>
      <c r="B76" s="114"/>
      <c r="C76" s="244"/>
      <c r="D76" s="318"/>
      <c r="E76" s="319"/>
      <c r="F76" s="320"/>
      <c r="G76" s="319"/>
      <c r="H76" s="318"/>
      <c r="I76" s="379"/>
      <c r="J76" s="382"/>
      <c r="K76" s="321"/>
      <c r="L76" s="251"/>
      <c r="M76" s="255"/>
      <c r="N76" s="251"/>
      <c r="O76" s="255"/>
      <c r="P76" s="252"/>
      <c r="Q76" s="255"/>
      <c r="R76" s="126"/>
      <c r="S76" s="255"/>
      <c r="T76" s="158"/>
      <c r="U76" s="386"/>
      <c r="V76" s="339"/>
      <c r="W76" s="277"/>
      <c r="X76" s="339"/>
      <c r="Y76" s="394"/>
      <c r="Z76" s="277"/>
      <c r="AA76" s="277"/>
      <c r="AB76" s="126"/>
      <c r="AC76" s="255"/>
      <c r="AD76" s="158"/>
      <c r="AE76" s="386"/>
      <c r="AF76" s="339"/>
      <c r="AG76" s="394"/>
      <c r="AH76" s="277"/>
      <c r="AI76" s="277"/>
      <c r="AJ76" s="126"/>
      <c r="AK76" s="255"/>
      <c r="AL76" s="340"/>
      <c r="AM76" s="341"/>
      <c r="AN76" s="251"/>
      <c r="AO76" s="255"/>
      <c r="AP76" s="266"/>
      <c r="AQ76" s="394"/>
      <c r="AR76" s="251"/>
      <c r="AS76" s="255"/>
      <c r="AT76" s="339"/>
      <c r="AU76" s="394"/>
      <c r="AV76" s="277"/>
      <c r="AW76" s="277"/>
      <c r="AX76" s="126"/>
      <c r="AY76" s="255"/>
      <c r="AZ76" s="340"/>
      <c r="BA76" s="341"/>
      <c r="BB76" s="251"/>
      <c r="BC76" s="255"/>
      <c r="BD76" s="266"/>
      <c r="BE76" s="394"/>
      <c r="BF76" s="251"/>
      <c r="BG76" s="255"/>
      <c r="BH76" s="126"/>
      <c r="BI76" s="255"/>
      <c r="BJ76" s="252"/>
      <c r="BK76" s="255"/>
      <c r="BL76" s="126"/>
      <c r="BM76" s="255"/>
      <c r="BN76" s="395"/>
      <c r="BO76" s="342"/>
      <c r="BP76" s="252"/>
      <c r="BQ76" s="255"/>
      <c r="BR76" s="252"/>
      <c r="BS76" s="255"/>
      <c r="BT76" s="252"/>
      <c r="BU76" s="255"/>
      <c r="BV76" s="126"/>
      <c r="BW76" s="255"/>
      <c r="BX76" s="158"/>
      <c r="BY76" s="255"/>
      <c r="BZ76" s="126"/>
      <c r="CA76" s="255"/>
      <c r="CB76" s="395"/>
      <c r="CC76" s="342"/>
      <c r="CD76" s="299"/>
      <c r="CE76" s="300"/>
      <c r="CF76" s="252"/>
      <c r="CG76" s="255"/>
      <c r="CH76" s="251"/>
      <c r="CI76" s="255"/>
      <c r="CJ76" s="251"/>
      <c r="CK76" s="255"/>
      <c r="CL76" s="277"/>
      <c r="CM76" s="277"/>
      <c r="CN76" s="277"/>
      <c r="CO76" s="277"/>
      <c r="CP76" s="277"/>
      <c r="CQ76" s="277"/>
      <c r="CR76" s="277"/>
      <c r="CS76" s="277"/>
      <c r="CT76" s="277"/>
      <c r="CU76" s="277"/>
      <c r="CV76" s="277"/>
      <c r="CW76" s="277"/>
      <c r="CX76" s="277"/>
      <c r="CY76" s="277"/>
      <c r="CZ76" s="126"/>
      <c r="DA76" s="255"/>
      <c r="DB76" s="158"/>
      <c r="DC76" s="255"/>
      <c r="DD76" s="126"/>
      <c r="DE76" s="255"/>
      <c r="DF76" s="395"/>
      <c r="DG76" s="342"/>
      <c r="DH76" s="251"/>
      <c r="DI76" s="255"/>
      <c r="DJ76" s="252"/>
      <c r="DK76" s="255"/>
      <c r="DL76" s="251"/>
      <c r="DM76" s="255"/>
      <c r="DN76" s="126"/>
      <c r="DO76" s="255"/>
      <c r="DP76" s="158"/>
      <c r="DQ76" s="255"/>
      <c r="DR76" s="126"/>
      <c r="DS76" s="255"/>
      <c r="DT76" s="395"/>
      <c r="DU76" s="342"/>
      <c r="DV76" s="251"/>
      <c r="DW76" s="255"/>
      <c r="DX76" s="251"/>
      <c r="DY76" s="255"/>
      <c r="DZ76" s="251"/>
      <c r="EA76" s="255"/>
      <c r="EC76" s="34"/>
    </row>
    <row r="77" spans="1:133" x14ac:dyDescent="0.25">
      <c r="A77" s="239"/>
      <c r="B77" s="240"/>
      <c r="C77" s="241" t="s">
        <v>6</v>
      </c>
      <c r="D77" s="236">
        <f t="shared" ref="D77:AI77" si="17">SUM(D14:D76)</f>
        <v>243473</v>
      </c>
      <c r="E77" s="242">
        <f t="shared" si="17"/>
        <v>1814361.1099999992</v>
      </c>
      <c r="F77" s="236">
        <f t="shared" si="17"/>
        <v>0</v>
      </c>
      <c r="G77" s="242">
        <f t="shared" si="17"/>
        <v>0</v>
      </c>
      <c r="H77" s="236">
        <f t="shared" si="17"/>
        <v>230902</v>
      </c>
      <c r="I77" s="242">
        <f t="shared" si="17"/>
        <v>1707083.3399999996</v>
      </c>
      <c r="J77" s="54">
        <f t="shared" si="17"/>
        <v>-12571</v>
      </c>
      <c r="K77" s="279">
        <f t="shared" si="17"/>
        <v>-107277.76999999993</v>
      </c>
      <c r="L77" s="236">
        <f t="shared" si="17"/>
        <v>0</v>
      </c>
      <c r="M77" s="242">
        <f t="shared" si="17"/>
        <v>0</v>
      </c>
      <c r="N77" s="236">
        <f t="shared" si="17"/>
        <v>0</v>
      </c>
      <c r="O77" s="242">
        <f t="shared" si="17"/>
        <v>0</v>
      </c>
      <c r="P77" s="236">
        <f t="shared" si="17"/>
        <v>0</v>
      </c>
      <c r="Q77" s="242">
        <f t="shared" si="17"/>
        <v>0</v>
      </c>
      <c r="R77" s="236">
        <f t="shared" si="17"/>
        <v>9401</v>
      </c>
      <c r="S77" s="242">
        <f t="shared" si="17"/>
        <v>60612.360000000008</v>
      </c>
      <c r="T77" s="236">
        <f t="shared" si="17"/>
        <v>0</v>
      </c>
      <c r="U77" s="242">
        <f t="shared" si="17"/>
        <v>0</v>
      </c>
      <c r="V77" s="242">
        <f t="shared" si="17"/>
        <v>9401</v>
      </c>
      <c r="W77" s="242">
        <f t="shared" si="17"/>
        <v>60612.360000000008</v>
      </c>
      <c r="X77" s="242">
        <f t="shared" si="17"/>
        <v>0</v>
      </c>
      <c r="Y77" s="242">
        <f t="shared" si="17"/>
        <v>0</v>
      </c>
      <c r="Z77" s="242">
        <f t="shared" si="17"/>
        <v>0</v>
      </c>
      <c r="AA77" s="242">
        <f t="shared" si="17"/>
        <v>0</v>
      </c>
      <c r="AB77" s="236">
        <f t="shared" si="17"/>
        <v>0</v>
      </c>
      <c r="AC77" s="242">
        <f t="shared" si="17"/>
        <v>0</v>
      </c>
      <c r="AD77" s="236">
        <f t="shared" si="17"/>
        <v>0</v>
      </c>
      <c r="AE77" s="242">
        <f t="shared" si="17"/>
        <v>0</v>
      </c>
      <c r="AF77" s="242">
        <f t="shared" si="17"/>
        <v>680374</v>
      </c>
      <c r="AG77" s="242">
        <f t="shared" si="17"/>
        <v>1568445.1000000003</v>
      </c>
      <c r="AH77" s="242">
        <f t="shared" si="17"/>
        <v>0</v>
      </c>
      <c r="AI77" s="242">
        <f t="shared" si="17"/>
        <v>0</v>
      </c>
      <c r="AJ77" s="236">
        <f t="shared" ref="AJ77:BO77" si="18">SUM(AJ14:AJ76)</f>
        <v>680374</v>
      </c>
      <c r="AK77" s="242">
        <f t="shared" si="18"/>
        <v>1568445.1000000003</v>
      </c>
      <c r="AL77" s="236">
        <f t="shared" si="18"/>
        <v>0</v>
      </c>
      <c r="AM77" s="242">
        <f t="shared" si="18"/>
        <v>0</v>
      </c>
      <c r="AN77" s="236">
        <f t="shared" si="18"/>
        <v>0</v>
      </c>
      <c r="AO77" s="242">
        <f t="shared" si="18"/>
        <v>0</v>
      </c>
      <c r="AP77" s="236">
        <f t="shared" si="18"/>
        <v>0</v>
      </c>
      <c r="AQ77" s="242">
        <f t="shared" si="18"/>
        <v>0</v>
      </c>
      <c r="AR77" s="236">
        <f t="shared" si="18"/>
        <v>0</v>
      </c>
      <c r="AS77" s="242">
        <f t="shared" si="18"/>
        <v>0</v>
      </c>
      <c r="AT77" s="242">
        <f t="shared" si="18"/>
        <v>36431</v>
      </c>
      <c r="AU77" s="242">
        <f t="shared" si="18"/>
        <v>127163.05</v>
      </c>
      <c r="AV77" s="242">
        <f t="shared" si="18"/>
        <v>0</v>
      </c>
      <c r="AW77" s="242">
        <f t="shared" si="18"/>
        <v>0</v>
      </c>
      <c r="AX77" s="236">
        <f t="shared" si="18"/>
        <v>36431</v>
      </c>
      <c r="AY77" s="242">
        <f t="shared" si="18"/>
        <v>127163.05</v>
      </c>
      <c r="AZ77" s="236">
        <f t="shared" si="18"/>
        <v>0</v>
      </c>
      <c r="BA77" s="242">
        <f t="shared" si="18"/>
        <v>0</v>
      </c>
      <c r="BB77" s="236">
        <f t="shared" si="18"/>
        <v>0</v>
      </c>
      <c r="BC77" s="242">
        <f t="shared" si="18"/>
        <v>0</v>
      </c>
      <c r="BD77" s="236">
        <f t="shared" si="18"/>
        <v>0</v>
      </c>
      <c r="BE77" s="242">
        <f t="shared" si="18"/>
        <v>0</v>
      </c>
      <c r="BF77" s="236">
        <f t="shared" si="18"/>
        <v>0</v>
      </c>
      <c r="BG77" s="242">
        <f t="shared" si="18"/>
        <v>0</v>
      </c>
      <c r="BH77" s="236">
        <f t="shared" si="18"/>
        <v>39933</v>
      </c>
      <c r="BI77" s="242">
        <f t="shared" si="18"/>
        <v>452452.37</v>
      </c>
      <c r="BJ77" s="236">
        <f t="shared" si="18"/>
        <v>0</v>
      </c>
      <c r="BK77" s="242">
        <f t="shared" si="18"/>
        <v>0</v>
      </c>
      <c r="BL77" s="236">
        <f t="shared" si="18"/>
        <v>39933</v>
      </c>
      <c r="BM77" s="242">
        <f t="shared" si="18"/>
        <v>452452.37</v>
      </c>
      <c r="BN77" s="236">
        <f t="shared" si="18"/>
        <v>0</v>
      </c>
      <c r="BO77" s="242">
        <f t="shared" si="18"/>
        <v>0</v>
      </c>
      <c r="BP77" s="236">
        <f t="shared" ref="BP77:CU77" si="19">SUM(BP14:BP76)</f>
        <v>0</v>
      </c>
      <c r="BQ77" s="242">
        <f t="shared" si="19"/>
        <v>0</v>
      </c>
      <c r="BR77" s="236">
        <f t="shared" si="19"/>
        <v>0</v>
      </c>
      <c r="BS77" s="242">
        <f t="shared" si="19"/>
        <v>0</v>
      </c>
      <c r="BT77" s="236">
        <f t="shared" si="19"/>
        <v>0</v>
      </c>
      <c r="BU77" s="242">
        <f t="shared" si="19"/>
        <v>0</v>
      </c>
      <c r="BV77" s="236">
        <f t="shared" si="19"/>
        <v>130513</v>
      </c>
      <c r="BW77" s="242">
        <f t="shared" si="19"/>
        <v>560759.1</v>
      </c>
      <c r="BX77" s="236">
        <f t="shared" si="19"/>
        <v>0</v>
      </c>
      <c r="BY77" s="242">
        <f t="shared" si="19"/>
        <v>0</v>
      </c>
      <c r="BZ77" s="236">
        <f t="shared" si="19"/>
        <v>130513</v>
      </c>
      <c r="CA77" s="242">
        <f t="shared" si="19"/>
        <v>560759.1</v>
      </c>
      <c r="CB77" s="236">
        <f t="shared" si="19"/>
        <v>0</v>
      </c>
      <c r="CC77" s="242">
        <f t="shared" si="19"/>
        <v>0</v>
      </c>
      <c r="CD77" s="301">
        <f t="shared" si="19"/>
        <v>0</v>
      </c>
      <c r="CE77" s="302">
        <f t="shared" si="19"/>
        <v>0</v>
      </c>
      <c r="CF77" s="236">
        <f t="shared" si="19"/>
        <v>0</v>
      </c>
      <c r="CG77" s="242">
        <f t="shared" si="19"/>
        <v>0</v>
      </c>
      <c r="CH77" s="236">
        <f t="shared" si="19"/>
        <v>0</v>
      </c>
      <c r="CI77" s="242">
        <f t="shared" si="19"/>
        <v>0</v>
      </c>
      <c r="CJ77" s="236">
        <f t="shared" si="19"/>
        <v>0</v>
      </c>
      <c r="CK77" s="242">
        <f t="shared" si="19"/>
        <v>0</v>
      </c>
      <c r="CL77" s="242">
        <f t="shared" si="19"/>
        <v>5198</v>
      </c>
      <c r="CM77" s="242">
        <f t="shared" si="19"/>
        <v>20925.639999999996</v>
      </c>
      <c r="CN77" s="242">
        <f t="shared" si="19"/>
        <v>0</v>
      </c>
      <c r="CO77" s="242">
        <f t="shared" si="19"/>
        <v>0</v>
      </c>
      <c r="CP77" s="242">
        <f t="shared" si="19"/>
        <v>5198</v>
      </c>
      <c r="CQ77" s="242">
        <f t="shared" si="19"/>
        <v>20925.639999999996</v>
      </c>
      <c r="CR77" s="242">
        <f t="shared" si="19"/>
        <v>0</v>
      </c>
      <c r="CS77" s="242">
        <f t="shared" si="19"/>
        <v>0</v>
      </c>
      <c r="CT77" s="242">
        <f t="shared" si="19"/>
        <v>0</v>
      </c>
      <c r="CU77" s="242">
        <f t="shared" si="19"/>
        <v>0</v>
      </c>
      <c r="CV77" s="242">
        <f t="shared" ref="CV77:EA77" si="20">SUM(CV14:CV76)</f>
        <v>0</v>
      </c>
      <c r="CW77" s="242">
        <f t="shared" si="20"/>
        <v>0</v>
      </c>
      <c r="CX77" s="242">
        <f t="shared" si="20"/>
        <v>0</v>
      </c>
      <c r="CY77" s="242">
        <f t="shared" si="20"/>
        <v>0</v>
      </c>
      <c r="CZ77" s="236">
        <f t="shared" si="20"/>
        <v>416619</v>
      </c>
      <c r="DA77" s="242">
        <f t="shared" si="20"/>
        <v>4684378.5599999987</v>
      </c>
      <c r="DB77" s="236">
        <f t="shared" si="20"/>
        <v>0</v>
      </c>
      <c r="DC77" s="242">
        <f t="shared" si="20"/>
        <v>0</v>
      </c>
      <c r="DD77" s="236">
        <f t="shared" si="20"/>
        <v>416619</v>
      </c>
      <c r="DE77" s="242">
        <f t="shared" si="20"/>
        <v>4708886.9499999983</v>
      </c>
      <c r="DF77" s="236">
        <f t="shared" si="20"/>
        <v>0</v>
      </c>
      <c r="DG77" s="242">
        <f t="shared" si="20"/>
        <v>24508.390000000014</v>
      </c>
      <c r="DH77" s="236">
        <f t="shared" si="20"/>
        <v>0</v>
      </c>
      <c r="DI77" s="242">
        <f t="shared" si="20"/>
        <v>0</v>
      </c>
      <c r="DJ77" s="236">
        <f t="shared" si="20"/>
        <v>0</v>
      </c>
      <c r="DK77" s="242">
        <f t="shared" si="20"/>
        <v>0</v>
      </c>
      <c r="DL77" s="236">
        <f t="shared" si="20"/>
        <v>0</v>
      </c>
      <c r="DM77" s="242">
        <f t="shared" si="20"/>
        <v>0</v>
      </c>
      <c r="DN77" s="236">
        <f t="shared" si="20"/>
        <v>69420</v>
      </c>
      <c r="DO77" s="242">
        <f t="shared" si="20"/>
        <v>456669.71000000025</v>
      </c>
      <c r="DP77" s="236">
        <f t="shared" si="20"/>
        <v>0</v>
      </c>
      <c r="DQ77" s="242">
        <f t="shared" si="20"/>
        <v>0</v>
      </c>
      <c r="DR77" s="236">
        <f t="shared" si="20"/>
        <v>69420</v>
      </c>
      <c r="DS77" s="242">
        <f t="shared" si="20"/>
        <v>456669.71000000025</v>
      </c>
      <c r="DT77" s="236">
        <f t="shared" si="20"/>
        <v>0</v>
      </c>
      <c r="DU77" s="242">
        <f t="shared" si="20"/>
        <v>0</v>
      </c>
      <c r="DV77" s="236">
        <f t="shared" si="20"/>
        <v>0</v>
      </c>
      <c r="DW77" s="242">
        <f t="shared" si="20"/>
        <v>0</v>
      </c>
      <c r="DX77" s="236">
        <f t="shared" si="20"/>
        <v>0</v>
      </c>
      <c r="DY77" s="242">
        <f t="shared" si="20"/>
        <v>0</v>
      </c>
      <c r="DZ77" s="236">
        <f t="shared" si="20"/>
        <v>0</v>
      </c>
      <c r="EA77" s="242">
        <f t="shared" si="20"/>
        <v>0</v>
      </c>
    </row>
    <row r="78" spans="1:133" x14ac:dyDescent="0.25">
      <c r="D78" s="129"/>
      <c r="E78" s="235"/>
      <c r="H78" s="129"/>
      <c r="I78" s="235"/>
      <c r="R78" s="129"/>
      <c r="S78" s="235"/>
      <c r="AB78" s="129"/>
      <c r="AC78" s="235"/>
      <c r="AJ78" s="129"/>
      <c r="AK78" s="235"/>
      <c r="BH78" s="129"/>
      <c r="BI78" s="235"/>
      <c r="BL78" s="129"/>
      <c r="BM78" s="235"/>
      <c r="BP78" s="34"/>
      <c r="BV78" s="129"/>
      <c r="BW78" s="235"/>
      <c r="BZ78" s="129"/>
      <c r="CA78" s="235"/>
      <c r="CZ78" s="129"/>
      <c r="DA78" s="235"/>
      <c r="DD78" s="129"/>
      <c r="DE78" s="235"/>
      <c r="DN78" s="129"/>
      <c r="DO78" s="235"/>
      <c r="DR78" s="129"/>
      <c r="DS78" s="235"/>
    </row>
    <row r="79" spans="1:133" x14ac:dyDescent="0.25">
      <c r="A79" s="448" t="s">
        <v>17</v>
      </c>
      <c r="B79" s="449"/>
      <c r="C79" s="450"/>
      <c r="D79" s="45">
        <f>[1]СВОД!$C$44+[1]СВОД!$C$45+[1]СВОД!$C$47</f>
        <v>243473</v>
      </c>
      <c r="E79" s="38">
        <f>[1]СВОД!$D$44+[1]СВОД!$D$45+[1]СВОД!$D$47</f>
        <v>2441361.1100000003</v>
      </c>
      <c r="F79" s="57"/>
      <c r="G79" s="38"/>
      <c r="H79" s="45">
        <f>[2]СВОД!$C$44+[2]СВОД!$C$45+[2]СВОД!$C$47</f>
        <v>243473</v>
      </c>
      <c r="I79" s="38">
        <f>[2]СВОД!$D$44+[2]СВОД!$D$45+[2]СВОД!$D$47</f>
        <v>2441361.1100000003</v>
      </c>
      <c r="J79" s="57">
        <f>H79-D79</f>
        <v>0</v>
      </c>
      <c r="K79" s="38">
        <f>I79-E79</f>
        <v>0</v>
      </c>
      <c r="L79" s="57"/>
      <c r="M79" s="38"/>
      <c r="N79" s="57"/>
      <c r="O79" s="38"/>
      <c r="P79" s="57"/>
      <c r="Q79" s="38"/>
      <c r="R79" s="45">
        <f>[1]СВОД!$C$48</f>
        <v>9451</v>
      </c>
      <c r="S79" s="38">
        <f>[1]СВОД!$D$48</f>
        <v>110732.36</v>
      </c>
      <c r="T79" s="57"/>
      <c r="U79" s="38"/>
      <c r="V79" s="45">
        <f>[2]СВОД!$C$48</f>
        <v>9451</v>
      </c>
      <c r="W79" s="38">
        <f>[2]СВОД!$D$48</f>
        <v>57581.919999999998</v>
      </c>
      <c r="X79" s="38">
        <f>V79-R79</f>
        <v>0</v>
      </c>
      <c r="Y79" s="38">
        <f>W79-S79</f>
        <v>-53150.44</v>
      </c>
      <c r="Z79" s="38"/>
      <c r="AA79" s="38"/>
      <c r="AB79" s="45"/>
      <c r="AC79" s="38"/>
      <c r="AD79" s="57"/>
      <c r="AE79" s="38"/>
      <c r="AF79" s="45">
        <f>[1]СВОД!$C$49</f>
        <v>753668</v>
      </c>
      <c r="AG79" s="38">
        <f>[1]СВОД!$D$49</f>
        <v>1636745.0199999998</v>
      </c>
      <c r="AH79" s="38"/>
      <c r="AI79" s="38"/>
      <c r="AJ79" s="45">
        <f>[2]СВОД!$C$49</f>
        <v>753668</v>
      </c>
      <c r="AK79" s="38">
        <f>[2]СВОД!$D$49</f>
        <v>1636745.0199999998</v>
      </c>
      <c r="AL79" s="57">
        <f>AJ79-AF79</f>
        <v>0</v>
      </c>
      <c r="AM79" s="38">
        <f>AK79-AG79</f>
        <v>0</v>
      </c>
      <c r="AN79" s="57"/>
      <c r="AO79" s="38"/>
      <c r="AP79" s="57"/>
      <c r="AQ79" s="38"/>
      <c r="AR79" s="57"/>
      <c r="AS79" s="38"/>
      <c r="AT79" s="45">
        <f>[1]СВОД!$C$50</f>
        <v>36446</v>
      </c>
      <c r="AU79" s="38">
        <f>[1]СВОД!$D$50</f>
        <v>127183.05</v>
      </c>
      <c r="AV79" s="38"/>
      <c r="AW79" s="38"/>
      <c r="AX79" s="45">
        <f>[2]СВОД!$C$50</f>
        <v>36446</v>
      </c>
      <c r="AY79" s="38">
        <f>[2]СВОД!$D$50</f>
        <v>127183.05</v>
      </c>
      <c r="AZ79" s="57">
        <f>AX79-AT79</f>
        <v>0</v>
      </c>
      <c r="BA79" s="38">
        <f>AY79-AU79</f>
        <v>0</v>
      </c>
      <c r="BB79" s="57"/>
      <c r="BC79" s="38"/>
      <c r="BD79" s="57"/>
      <c r="BE79" s="38"/>
      <c r="BF79" s="57"/>
      <c r="BG79" s="38"/>
      <c r="BH79" s="45">
        <f>[1]СВОД!$C$52</f>
        <v>40033</v>
      </c>
      <c r="BI79" s="38">
        <f>[1]СВОД!$D$52</f>
        <v>452702.37</v>
      </c>
      <c r="BJ79" s="57"/>
      <c r="BK79" s="38"/>
      <c r="BL79" s="45">
        <f>[2]СВОД!$C$52</f>
        <v>40033</v>
      </c>
      <c r="BM79" s="38">
        <f>[2]СВОД!$D$52</f>
        <v>452702.37</v>
      </c>
      <c r="BN79" s="45">
        <f>BL79-BH79</f>
        <v>0</v>
      </c>
      <c r="BO79" s="223">
        <f>BM79-BI79</f>
        <v>0</v>
      </c>
      <c r="BP79" s="57"/>
      <c r="BQ79" s="38"/>
      <c r="BR79" s="57"/>
      <c r="BS79" s="38"/>
      <c r="BT79" s="57"/>
      <c r="BU79" s="38"/>
      <c r="BV79" s="45">
        <f>[1]СВОД!$C$56</f>
        <v>155441</v>
      </c>
      <c r="BW79" s="38">
        <f>[1]СВОД!$D$56</f>
        <v>593184.62</v>
      </c>
      <c r="BX79" s="57"/>
      <c r="BY79" s="38"/>
      <c r="BZ79" s="45">
        <f>[2]СВОД!$C$56</f>
        <v>155441</v>
      </c>
      <c r="CA79" s="38">
        <f>[2]СВОД!$D$56</f>
        <v>593184.62</v>
      </c>
      <c r="CB79" s="45">
        <f t="shared" ref="CB79:CC84" si="21">BZ79-BV79</f>
        <v>0</v>
      </c>
      <c r="CC79" s="38">
        <f t="shared" si="21"/>
        <v>0</v>
      </c>
      <c r="CD79" s="57"/>
      <c r="CE79" s="38"/>
      <c r="CF79" s="57"/>
      <c r="CG79" s="38"/>
      <c r="CH79" s="57"/>
      <c r="CI79" s="38"/>
      <c r="CJ79" s="57"/>
      <c r="CK79" s="38"/>
      <c r="CL79" s="45">
        <f>[1]СВОД!$C$74</f>
        <v>5198</v>
      </c>
      <c r="CM79" s="38">
        <f>[1]СВОД!$D$74</f>
        <v>20925.64</v>
      </c>
      <c r="CN79" s="38"/>
      <c r="CO79" s="38"/>
      <c r="CP79" s="45">
        <f>[2]СВОД!$C$74</f>
        <v>5198</v>
      </c>
      <c r="CQ79" s="38">
        <f>[2]СВОД!$D$74</f>
        <v>20925.64</v>
      </c>
      <c r="CR79" s="38">
        <f>CP79-CL79</f>
        <v>0</v>
      </c>
      <c r="CS79" s="38">
        <f>CQ79-CM79</f>
        <v>0</v>
      </c>
      <c r="CT79" s="38"/>
      <c r="CU79" s="38"/>
      <c r="CV79" s="38"/>
      <c r="CW79" s="38"/>
      <c r="CX79" s="38"/>
      <c r="CY79" s="38"/>
      <c r="CZ79" s="45">
        <f>[1]СВОД!$C$57</f>
        <v>418892</v>
      </c>
      <c r="DA79" s="38">
        <f>[1]СВОД!$D$57</f>
        <v>3930154.62</v>
      </c>
      <c r="DB79" s="95"/>
      <c r="DC79" s="38"/>
      <c r="DD79" s="45">
        <f>[2]СВОД!$C$57</f>
        <v>418892</v>
      </c>
      <c r="DE79" s="38">
        <f>[2]СВОД!$D$57</f>
        <v>3983305.06</v>
      </c>
      <c r="DF79" s="57">
        <f>DD79-CZ79</f>
        <v>0</v>
      </c>
      <c r="DG79" s="38">
        <f>DE79-DA79</f>
        <v>53150.439999999944</v>
      </c>
      <c r="DH79" s="26"/>
      <c r="DI79" s="38"/>
      <c r="DJ79" s="26"/>
      <c r="DK79" s="38"/>
      <c r="DL79" s="26"/>
      <c r="DM79" s="38"/>
      <c r="DN79" s="403">
        <f>[1]СВОД!$C$62</f>
        <v>80166</v>
      </c>
      <c r="DO79" s="38">
        <f>[1]СВОД!$D$62</f>
        <v>610969.34</v>
      </c>
      <c r="DP79" s="26"/>
      <c r="DQ79" s="38"/>
      <c r="DR79" s="403">
        <f>[2]СВОД!$C$62</f>
        <v>80166</v>
      </c>
      <c r="DS79" s="38">
        <f>[2]СВОД!$D$62</f>
        <v>610969.34</v>
      </c>
      <c r="DT79" s="57">
        <f>DR79-DN79</f>
        <v>0</v>
      </c>
      <c r="DU79" s="38">
        <f>DS79-DO79</f>
        <v>0</v>
      </c>
      <c r="DV79" s="26"/>
      <c r="DW79" s="38"/>
      <c r="DX79" s="26"/>
      <c r="DY79" s="38"/>
      <c r="DZ79" s="26"/>
      <c r="EA79" s="38"/>
    </row>
    <row r="80" spans="1:133" ht="15.75" customHeight="1" x14ac:dyDescent="0.25">
      <c r="A80" s="27" t="s">
        <v>37</v>
      </c>
      <c r="B80" s="36"/>
      <c r="C80" s="28"/>
      <c r="D80" s="96"/>
      <c r="E80" s="39"/>
      <c r="F80" s="58"/>
      <c r="G80" s="39"/>
      <c r="H80" s="96"/>
      <c r="I80" s="39"/>
      <c r="J80" s="58"/>
      <c r="K80" s="39"/>
      <c r="L80" s="58"/>
      <c r="M80" s="39"/>
      <c r="N80" s="58"/>
      <c r="O80" s="39"/>
      <c r="P80" s="58"/>
      <c r="Q80" s="39"/>
      <c r="R80" s="96"/>
      <c r="S80" s="39"/>
      <c r="T80" s="58"/>
      <c r="U80" s="39"/>
      <c r="V80" s="96"/>
      <c r="W80" s="39"/>
      <c r="X80" s="39"/>
      <c r="Y80" s="39"/>
      <c r="Z80" s="39"/>
      <c r="AA80" s="39"/>
      <c r="AB80" s="96"/>
      <c r="AC80" s="39"/>
      <c r="AD80" s="58"/>
      <c r="AE80" s="39"/>
      <c r="AF80" s="96"/>
      <c r="AG80" s="39"/>
      <c r="AH80" s="39"/>
      <c r="AI80" s="39"/>
      <c r="AJ80" s="96"/>
      <c r="AK80" s="39"/>
      <c r="AL80" s="58"/>
      <c r="AM80" s="39"/>
      <c r="AN80" s="58"/>
      <c r="AO80" s="39"/>
      <c r="AP80" s="58"/>
      <c r="AQ80" s="39"/>
      <c r="AR80" s="58"/>
      <c r="AS80" s="39"/>
      <c r="AT80" s="96"/>
      <c r="AU80" s="39"/>
      <c r="AV80" s="39"/>
      <c r="AW80" s="39"/>
      <c r="AX80" s="96"/>
      <c r="AY80" s="39"/>
      <c r="AZ80" s="58"/>
      <c r="BA80" s="39"/>
      <c r="BB80" s="58"/>
      <c r="BC80" s="39"/>
      <c r="BD80" s="58"/>
      <c r="BE80" s="39"/>
      <c r="BF80" s="58"/>
      <c r="BG80" s="39"/>
      <c r="BH80" s="96"/>
      <c r="BI80" s="39"/>
      <c r="BJ80" s="58"/>
      <c r="BK80" s="39"/>
      <c r="BL80" s="96"/>
      <c r="BM80" s="39"/>
      <c r="BN80" s="29"/>
      <c r="BO80" s="224"/>
      <c r="BP80" s="58"/>
      <c r="BQ80" s="39"/>
      <c r="BR80" s="58"/>
      <c r="BS80" s="39"/>
      <c r="BT80" s="58"/>
      <c r="BU80" s="39"/>
      <c r="BV80" s="96"/>
      <c r="BW80" s="39"/>
      <c r="BX80" s="58"/>
      <c r="BY80" s="39"/>
      <c r="BZ80" s="96"/>
      <c r="CA80" s="39"/>
      <c r="CB80" s="98">
        <f t="shared" si="21"/>
        <v>0</v>
      </c>
      <c r="CC80" s="40">
        <f t="shared" si="21"/>
        <v>0</v>
      </c>
      <c r="CD80" s="58"/>
      <c r="CE80" s="39"/>
      <c r="CF80" s="58"/>
      <c r="CG80" s="39"/>
      <c r="CH80" s="58"/>
      <c r="CI80" s="39"/>
      <c r="CJ80" s="58"/>
      <c r="CK80" s="39"/>
      <c r="CL80" s="96"/>
      <c r="CM80" s="39"/>
      <c r="CN80" s="39"/>
      <c r="CO80" s="39"/>
      <c r="CP80" s="96"/>
      <c r="CQ80" s="39"/>
      <c r="CR80" s="39"/>
      <c r="CS80" s="39"/>
      <c r="CT80" s="39"/>
      <c r="CU80" s="39"/>
      <c r="CV80" s="39"/>
      <c r="CW80" s="39"/>
      <c r="CX80" s="39"/>
      <c r="CY80" s="39"/>
      <c r="CZ80" s="96"/>
      <c r="DA80" s="39"/>
      <c r="DB80" s="97"/>
      <c r="DC80" s="39"/>
      <c r="DD80" s="96"/>
      <c r="DE80" s="39"/>
      <c r="DF80" s="58">
        <f t="shared" ref="DF80:DG84" si="22">DD80-CZ80</f>
        <v>0</v>
      </c>
      <c r="DG80" s="39">
        <f t="shared" si="22"/>
        <v>0</v>
      </c>
      <c r="DH80" s="29"/>
      <c r="DI80" s="39"/>
      <c r="DJ80" s="29"/>
      <c r="DK80" s="39"/>
      <c r="DL80" s="29"/>
      <c r="DM80" s="39"/>
      <c r="DN80" s="404"/>
      <c r="DO80" s="39"/>
      <c r="DP80" s="29"/>
      <c r="DQ80" s="39"/>
      <c r="DR80" s="404"/>
      <c r="DS80" s="39"/>
      <c r="DT80" s="58">
        <f t="shared" ref="DT80" si="23">DR80-DN80</f>
        <v>0</v>
      </c>
      <c r="DU80" s="39">
        <f t="shared" ref="DU80" si="24">DS80-DO80</f>
        <v>0</v>
      </c>
      <c r="DV80" s="29"/>
      <c r="DW80" s="39"/>
      <c r="DX80" s="29"/>
      <c r="DY80" s="39"/>
      <c r="DZ80" s="29"/>
      <c r="EA80" s="39"/>
    </row>
    <row r="81" spans="1:131" x14ac:dyDescent="0.25">
      <c r="A81" s="416" t="s">
        <v>8</v>
      </c>
      <c r="B81" s="417"/>
      <c r="C81" s="418"/>
      <c r="D81" s="37">
        <f>[1]СВОД!$F$44+[1]СВОД!$F$45+[1]СВОД!$F$47</f>
        <v>0</v>
      </c>
      <c r="E81" s="40">
        <f>[1]СВОД!$G$44+[1]СВОД!$G$45+[1]СВОД!$G$47</f>
        <v>0</v>
      </c>
      <c r="F81" s="98"/>
      <c r="G81" s="40"/>
      <c r="H81" s="37">
        <f>[2]СВОД!$F$44+[2]СВОД!$F$45+[2]СВОД!$F$47</f>
        <v>0</v>
      </c>
      <c r="I81" s="40">
        <f>[2]СВОД!$G$44+[2]СВОД!$G$45+[2]СВОД!$G$47</f>
        <v>0</v>
      </c>
      <c r="J81" s="98">
        <f t="shared" ref="J81:K84" si="25">H81-D81</f>
        <v>0</v>
      </c>
      <c r="K81" s="40">
        <f t="shared" si="25"/>
        <v>0</v>
      </c>
      <c r="L81" s="98"/>
      <c r="M81" s="40"/>
      <c r="N81" s="98"/>
      <c r="O81" s="40"/>
      <c r="P81" s="98"/>
      <c r="Q81" s="40"/>
      <c r="R81" s="37">
        <f>[1]СВОД!$F$48</f>
        <v>50</v>
      </c>
      <c r="S81" s="40">
        <f>[1]СВОД!$G$48</f>
        <v>120</v>
      </c>
      <c r="T81" s="98"/>
      <c r="U81" s="40"/>
      <c r="V81" s="37">
        <f>[2]СВОД!$F$48</f>
        <v>50</v>
      </c>
      <c r="W81" s="40">
        <f>[2]СВОД!$G$48</f>
        <v>120</v>
      </c>
      <c r="X81" s="40">
        <f>V81-R81</f>
        <v>0</v>
      </c>
      <c r="Y81" s="40">
        <f>W81-S81</f>
        <v>0</v>
      </c>
      <c r="Z81" s="40"/>
      <c r="AA81" s="40"/>
      <c r="AB81" s="37"/>
      <c r="AC81" s="40"/>
      <c r="AD81" s="98"/>
      <c r="AE81" s="40"/>
      <c r="AF81" s="37">
        <f>[1]СВОД!$F$49</f>
        <v>16415</v>
      </c>
      <c r="AG81" s="40">
        <f>[1]СВОД!$G$49</f>
        <v>16000</v>
      </c>
      <c r="AH81" s="40"/>
      <c r="AI81" s="40"/>
      <c r="AJ81" s="37">
        <f>[2]СВОД!$F$49</f>
        <v>16415</v>
      </c>
      <c r="AK81" s="40">
        <f>[2]СВОД!$G$49</f>
        <v>16000</v>
      </c>
      <c r="AL81" s="98">
        <f>AJ81-AF81</f>
        <v>0</v>
      </c>
      <c r="AM81" s="40">
        <f>AK81-AG81</f>
        <v>0</v>
      </c>
      <c r="AN81" s="98"/>
      <c r="AO81" s="40"/>
      <c r="AP81" s="98"/>
      <c r="AQ81" s="40"/>
      <c r="AR81" s="98"/>
      <c r="AS81" s="40"/>
      <c r="AT81" s="37">
        <f>[1]СВОД!$F$50</f>
        <v>15</v>
      </c>
      <c r="AU81" s="40">
        <f>[1]СВОД!$G$50</f>
        <v>20</v>
      </c>
      <c r="AV81" s="40"/>
      <c r="AW81" s="40"/>
      <c r="AX81" s="37">
        <f>[2]СВОД!$F$50</f>
        <v>15</v>
      </c>
      <c r="AY81" s="40">
        <f>[2]СВОД!$G$50</f>
        <v>20</v>
      </c>
      <c r="AZ81" s="98">
        <f>AX81-AT81</f>
        <v>0</v>
      </c>
      <c r="BA81" s="40">
        <f>AY81-AU81</f>
        <v>0</v>
      </c>
      <c r="BB81" s="98"/>
      <c r="BC81" s="40"/>
      <c r="BD81" s="98"/>
      <c r="BE81" s="40"/>
      <c r="BF81" s="98"/>
      <c r="BG81" s="40"/>
      <c r="BH81" s="37">
        <f>[1]СВОД!$F$52</f>
        <v>100</v>
      </c>
      <c r="BI81" s="40">
        <f>[1]СВОД!$G$52</f>
        <v>250</v>
      </c>
      <c r="BJ81" s="98"/>
      <c r="BK81" s="40"/>
      <c r="BL81" s="37">
        <f>[2]СВОД!$F$52</f>
        <v>100</v>
      </c>
      <c r="BM81" s="40">
        <f>[2]СВОД!$G$52</f>
        <v>250</v>
      </c>
      <c r="BN81" s="37">
        <f>BL81-BH81</f>
        <v>0</v>
      </c>
      <c r="BO81" s="225">
        <f t="shared" ref="BN81:BO84" si="26">BM81-BI81</f>
        <v>0</v>
      </c>
      <c r="BP81" s="98"/>
      <c r="BQ81" s="40"/>
      <c r="BR81" s="98"/>
      <c r="BS81" s="40"/>
      <c r="BT81" s="98"/>
      <c r="BU81" s="40"/>
      <c r="BV81" s="37">
        <f>[1]СВОД!$F$56</f>
        <v>19000</v>
      </c>
      <c r="BW81" s="40">
        <f>[1]СВОД!$G$56</f>
        <v>7000</v>
      </c>
      <c r="BX81" s="98"/>
      <c r="BY81" s="40"/>
      <c r="BZ81" s="37">
        <f>[2]СВОД!$F$56</f>
        <v>19000</v>
      </c>
      <c r="CA81" s="40">
        <f>[2]СВОД!$G$56</f>
        <v>7000</v>
      </c>
      <c r="CB81" s="98">
        <f>BZ81-BV81</f>
        <v>0</v>
      </c>
      <c r="CC81" s="40">
        <f>CA81-BW81</f>
        <v>0</v>
      </c>
      <c r="CD81" s="98"/>
      <c r="CE81" s="40"/>
      <c r="CF81" s="98"/>
      <c r="CG81" s="40"/>
      <c r="CH81" s="98"/>
      <c r="CI81" s="40"/>
      <c r="CJ81" s="98"/>
      <c r="CK81" s="40"/>
      <c r="CL81" s="37">
        <f>[1]СВОД!$F$74</f>
        <v>0</v>
      </c>
      <c r="CM81" s="40">
        <f>[1]СВОД!$G$74</f>
        <v>0</v>
      </c>
      <c r="CN81" s="40"/>
      <c r="CO81" s="40"/>
      <c r="CP81" s="37">
        <f>[2]СВОД!$F$74</f>
        <v>0</v>
      </c>
      <c r="CQ81" s="40">
        <f>[2]СВОД!$G$74</f>
        <v>0</v>
      </c>
      <c r="CR81" s="40">
        <f>CP81-CL81</f>
        <v>0</v>
      </c>
      <c r="CS81" s="40">
        <f>CQ81-CM81</f>
        <v>0</v>
      </c>
      <c r="CT81" s="40"/>
      <c r="CU81" s="40"/>
      <c r="CV81" s="40"/>
      <c r="CW81" s="40"/>
      <c r="CX81" s="40"/>
      <c r="CY81" s="40"/>
      <c r="CZ81" s="37">
        <f>[1]СВОД!$F$57</f>
        <v>2233</v>
      </c>
      <c r="DA81" s="40">
        <f>[1]СВОД!$G$57</f>
        <v>10094.040000000001</v>
      </c>
      <c r="DB81" s="99"/>
      <c r="DC81" s="40"/>
      <c r="DD81" s="37">
        <f>[2]СВОД!$F$57</f>
        <v>2233</v>
      </c>
      <c r="DE81" s="40">
        <f>[2]СВОД!$G$57</f>
        <v>9477.6500000000015</v>
      </c>
      <c r="DF81" s="98">
        <f t="shared" si="22"/>
        <v>0</v>
      </c>
      <c r="DG81" s="40">
        <f>DE81-DA81</f>
        <v>-616.38999999999942</v>
      </c>
      <c r="DH81" s="31"/>
      <c r="DI81" s="40"/>
      <c r="DJ81" s="31"/>
      <c r="DK81" s="40"/>
      <c r="DL81" s="31"/>
      <c r="DM81" s="40"/>
      <c r="DN81" s="405">
        <f>[1]СВОД!$F$62</f>
        <v>1152</v>
      </c>
      <c r="DO81" s="40">
        <f>[1]СВОД!$G$62</f>
        <v>26192.480000000003</v>
      </c>
      <c r="DP81" s="31"/>
      <c r="DQ81" s="40"/>
      <c r="DR81" s="405">
        <f>[2]СВОД!$F$62</f>
        <v>1295</v>
      </c>
      <c r="DS81" s="40">
        <f>[2]СВОД!$G$62</f>
        <v>26192.480000000003</v>
      </c>
      <c r="DT81" s="98">
        <f t="shared" ref="DT81:DU83" si="27">DR81-DN81</f>
        <v>143</v>
      </c>
      <c r="DU81" s="40">
        <f t="shared" si="27"/>
        <v>0</v>
      </c>
      <c r="DV81" s="31"/>
      <c r="DW81" s="40"/>
      <c r="DX81" s="31"/>
      <c r="DY81" s="40"/>
      <c r="DZ81" s="31"/>
      <c r="EA81" s="40"/>
    </row>
    <row r="82" spans="1:131" ht="48.75" customHeight="1" x14ac:dyDescent="0.25">
      <c r="A82" s="416" t="s">
        <v>9</v>
      </c>
      <c r="B82" s="417"/>
      <c r="C82" s="418"/>
      <c r="D82" s="37">
        <f>D79-D81</f>
        <v>243473</v>
      </c>
      <c r="E82" s="40">
        <f>E79-E81</f>
        <v>2441361.1100000003</v>
      </c>
      <c r="F82" s="98"/>
      <c r="G82" s="40"/>
      <c r="H82" s="37">
        <f>H79-H81</f>
        <v>243473</v>
      </c>
      <c r="I82" s="40">
        <f>I79-I81</f>
        <v>2441361.1100000003</v>
      </c>
      <c r="J82" s="98">
        <f t="shared" si="25"/>
        <v>0</v>
      </c>
      <c r="K82" s="40">
        <f t="shared" si="25"/>
        <v>0</v>
      </c>
      <c r="L82" s="98"/>
      <c r="M82" s="40"/>
      <c r="N82" s="98"/>
      <c r="O82" s="40"/>
      <c r="P82" s="98"/>
      <c r="Q82" s="40"/>
      <c r="R82" s="37">
        <f>R79-R81</f>
        <v>9401</v>
      </c>
      <c r="S82" s="40">
        <f>S79-S81</f>
        <v>110612.36</v>
      </c>
      <c r="T82" s="98"/>
      <c r="U82" s="40"/>
      <c r="V82" s="37">
        <f>V79-V81</f>
        <v>9401</v>
      </c>
      <c r="W82" s="40">
        <f>W79-W81</f>
        <v>57461.919999999998</v>
      </c>
      <c r="X82" s="40">
        <f>V82-R82</f>
        <v>0</v>
      </c>
      <c r="Y82" s="40">
        <f>W82-S82</f>
        <v>-53150.44</v>
      </c>
      <c r="Z82" s="40"/>
      <c r="AA82" s="40"/>
      <c r="AB82" s="37"/>
      <c r="AC82" s="40"/>
      <c r="AD82" s="98"/>
      <c r="AE82" s="40"/>
      <c r="AF82" s="37">
        <f>AF79-AF81</f>
        <v>737253</v>
      </c>
      <c r="AG82" s="40">
        <f>AG79-AG81</f>
        <v>1620745.0199999998</v>
      </c>
      <c r="AH82" s="40"/>
      <c r="AI82" s="40"/>
      <c r="AJ82" s="37">
        <f>AJ79-AJ81</f>
        <v>737253</v>
      </c>
      <c r="AK82" s="40">
        <f>AK79-AK81</f>
        <v>1620745.0199999998</v>
      </c>
      <c r="AL82" s="98">
        <f>AJ82-AF82</f>
        <v>0</v>
      </c>
      <c r="AM82" s="40">
        <f>AK82-AG82</f>
        <v>0</v>
      </c>
      <c r="AN82" s="98"/>
      <c r="AO82" s="40"/>
      <c r="AP82" s="98"/>
      <c r="AQ82" s="40"/>
      <c r="AR82" s="98"/>
      <c r="AS82" s="40"/>
      <c r="AT82" s="37">
        <f>AT79-AT81</f>
        <v>36431</v>
      </c>
      <c r="AU82" s="40">
        <f>AU79-AU81</f>
        <v>127163.05</v>
      </c>
      <c r="AV82" s="40"/>
      <c r="AW82" s="40"/>
      <c r="AX82" s="37">
        <f>AX79-AX81</f>
        <v>36431</v>
      </c>
      <c r="AY82" s="40">
        <f>AY79-AY81</f>
        <v>127163.05</v>
      </c>
      <c r="AZ82" s="98">
        <f>AX82-AT82</f>
        <v>0</v>
      </c>
      <c r="BA82" s="40">
        <f>AY82-AU82</f>
        <v>0</v>
      </c>
      <c r="BB82" s="98"/>
      <c r="BC82" s="40"/>
      <c r="BD82" s="98"/>
      <c r="BE82" s="40"/>
      <c r="BF82" s="98"/>
      <c r="BG82" s="40"/>
      <c r="BH82" s="37">
        <f>BH79-BH81</f>
        <v>39933</v>
      </c>
      <c r="BI82" s="40">
        <f>BI79-BI81</f>
        <v>452452.37</v>
      </c>
      <c r="BJ82" s="98"/>
      <c r="BK82" s="40"/>
      <c r="BL82" s="37">
        <f>BL79-BL81</f>
        <v>39933</v>
      </c>
      <c r="BM82" s="40">
        <f>BM79-BM81</f>
        <v>452452.37</v>
      </c>
      <c r="BN82" s="37">
        <f>BL82-BH82</f>
        <v>0</v>
      </c>
      <c r="BO82" s="225">
        <f>BM82-BI82</f>
        <v>0</v>
      </c>
      <c r="BP82" s="98"/>
      <c r="BQ82" s="40"/>
      <c r="BR82" s="98"/>
      <c r="BS82" s="40"/>
      <c r="BT82" s="98"/>
      <c r="BU82" s="40"/>
      <c r="BV82" s="37">
        <f>BV79-BV81</f>
        <v>136441</v>
      </c>
      <c r="BW82" s="40">
        <f>BW79-BW81</f>
        <v>586184.62</v>
      </c>
      <c r="BX82" s="98"/>
      <c r="BY82" s="40"/>
      <c r="BZ82" s="37">
        <f>BZ79-BZ81</f>
        <v>136441</v>
      </c>
      <c r="CA82" s="40">
        <f>CA79-CA81</f>
        <v>586184.62</v>
      </c>
      <c r="CB82" s="98">
        <f t="shared" si="21"/>
        <v>0</v>
      </c>
      <c r="CC82" s="40">
        <f t="shared" si="21"/>
        <v>0</v>
      </c>
      <c r="CD82" s="98"/>
      <c r="CE82" s="40"/>
      <c r="CF82" s="98"/>
      <c r="CG82" s="40"/>
      <c r="CH82" s="98"/>
      <c r="CI82" s="40"/>
      <c r="CJ82" s="98"/>
      <c r="CK82" s="40"/>
      <c r="CL82" s="37">
        <f>CL79-CL81</f>
        <v>5198</v>
      </c>
      <c r="CM82" s="40">
        <f>CM79-CM81</f>
        <v>20925.64</v>
      </c>
      <c r="CN82" s="40"/>
      <c r="CO82" s="40"/>
      <c r="CP82" s="37">
        <f>CP79-CP81</f>
        <v>5198</v>
      </c>
      <c r="CQ82" s="40">
        <f>CQ79-CQ81</f>
        <v>20925.64</v>
      </c>
      <c r="CR82" s="40">
        <f>CP82-CL82</f>
        <v>0</v>
      </c>
      <c r="CS82" s="40">
        <f>CQ82-CM82</f>
        <v>0</v>
      </c>
      <c r="CT82" s="40"/>
      <c r="CU82" s="40"/>
      <c r="CV82" s="40"/>
      <c r="CW82" s="40"/>
      <c r="CX82" s="40"/>
      <c r="CY82" s="40"/>
      <c r="CZ82" s="37">
        <f>CZ79-CZ81</f>
        <v>416659</v>
      </c>
      <c r="DA82" s="40">
        <f>DA79-DA81</f>
        <v>3920060.58</v>
      </c>
      <c r="DB82" s="99"/>
      <c r="DC82" s="40"/>
      <c r="DD82" s="37">
        <f>DD79-DD81</f>
        <v>416659</v>
      </c>
      <c r="DE82" s="40">
        <f>DE79-DE81</f>
        <v>3973827.41</v>
      </c>
      <c r="DF82" s="98">
        <f>DD82-CZ82</f>
        <v>0</v>
      </c>
      <c r="DG82" s="40">
        <f t="shared" si="22"/>
        <v>53766.830000000075</v>
      </c>
      <c r="DH82" s="31"/>
      <c r="DI82" s="40"/>
      <c r="DJ82" s="31"/>
      <c r="DK82" s="40"/>
      <c r="DL82" s="31"/>
      <c r="DM82" s="40"/>
      <c r="DN82" s="405">
        <f>DN79-DN81</f>
        <v>79014</v>
      </c>
      <c r="DO82" s="40">
        <f>DO79-DO81</f>
        <v>584776.86</v>
      </c>
      <c r="DP82" s="37">
        <f t="shared" ref="DP82:DQ82" si="28">DP79-DP81</f>
        <v>0</v>
      </c>
      <c r="DQ82" s="40">
        <f t="shared" si="28"/>
        <v>0</v>
      </c>
      <c r="DR82" s="405">
        <f>DR79-DR81</f>
        <v>78871</v>
      </c>
      <c r="DS82" s="40">
        <f>DS79-DS81</f>
        <v>584776.86</v>
      </c>
      <c r="DT82" s="98">
        <f t="shared" si="27"/>
        <v>-143</v>
      </c>
      <c r="DU82" s="40">
        <f t="shared" si="27"/>
        <v>0</v>
      </c>
      <c r="DV82" s="100"/>
      <c r="DW82" s="40"/>
      <c r="DX82" s="31"/>
      <c r="DY82" s="40"/>
      <c r="DZ82" s="31"/>
      <c r="EA82" s="40"/>
    </row>
    <row r="83" spans="1:131" ht="42.75" customHeight="1" x14ac:dyDescent="0.25">
      <c r="A83" s="419" t="s">
        <v>10</v>
      </c>
      <c r="B83" s="420"/>
      <c r="C83" s="421"/>
      <c r="D83" s="47"/>
      <c r="E83" s="41"/>
      <c r="F83" s="101"/>
      <c r="G83" s="41"/>
      <c r="H83" s="47"/>
      <c r="I83" s="41"/>
      <c r="J83" s="101">
        <f>H83-D83</f>
        <v>0</v>
      </c>
      <c r="K83" s="41">
        <f t="shared" si="25"/>
        <v>0</v>
      </c>
      <c r="L83" s="101"/>
      <c r="M83" s="41"/>
      <c r="N83" s="101"/>
      <c r="O83" s="41"/>
      <c r="P83" s="101"/>
      <c r="Q83" s="41"/>
      <c r="R83" s="101"/>
      <c r="S83" s="41"/>
      <c r="T83" s="101"/>
      <c r="U83" s="41"/>
      <c r="V83" s="101"/>
      <c r="W83" s="41"/>
      <c r="X83" s="41"/>
      <c r="Y83" s="41"/>
      <c r="Z83" s="41"/>
      <c r="AA83" s="41"/>
      <c r="AB83" s="101"/>
      <c r="AC83" s="41"/>
      <c r="AD83" s="101"/>
      <c r="AE83" s="41"/>
      <c r="AF83" s="47"/>
      <c r="AG83" s="41"/>
      <c r="AH83" s="41"/>
      <c r="AI83" s="41"/>
      <c r="AJ83" s="47"/>
      <c r="AK83" s="41"/>
      <c r="AL83" s="101">
        <f t="shared" ref="AL83:AM83" si="29">AJ83-R83</f>
        <v>0</v>
      </c>
      <c r="AM83" s="41">
        <f t="shared" si="29"/>
        <v>0</v>
      </c>
      <c r="AN83" s="101"/>
      <c r="AO83" s="41"/>
      <c r="AP83" s="101"/>
      <c r="AQ83" s="41"/>
      <c r="AR83" s="101"/>
      <c r="AS83" s="41"/>
      <c r="AT83" s="47"/>
      <c r="AU83" s="41"/>
      <c r="AV83" s="41"/>
      <c r="AW83" s="41"/>
      <c r="AX83" s="47"/>
      <c r="AY83" s="41"/>
      <c r="AZ83" s="101">
        <f t="shared" ref="AZ83" si="30">AX83-AF83</f>
        <v>0</v>
      </c>
      <c r="BA83" s="41">
        <f t="shared" ref="BA83" si="31">AY83-AG83</f>
        <v>0</v>
      </c>
      <c r="BB83" s="101"/>
      <c r="BC83" s="41"/>
      <c r="BD83" s="101"/>
      <c r="BE83" s="41"/>
      <c r="BF83" s="101"/>
      <c r="BG83" s="41"/>
      <c r="BH83" s="47"/>
      <c r="BI83" s="41"/>
      <c r="BJ83" s="101"/>
      <c r="BK83" s="41"/>
      <c r="BL83" s="47"/>
      <c r="BM83" s="41"/>
      <c r="BN83" s="47">
        <f>BL83-BH83</f>
        <v>0</v>
      </c>
      <c r="BO83" s="226">
        <f>BM83-BI83</f>
        <v>0</v>
      </c>
      <c r="BP83" s="101"/>
      <c r="BQ83" s="41"/>
      <c r="BR83" s="101"/>
      <c r="BS83" s="41"/>
      <c r="BT83" s="101"/>
      <c r="BU83" s="41"/>
      <c r="BV83" s="47"/>
      <c r="BW83" s="41"/>
      <c r="BX83" s="101"/>
      <c r="BY83" s="41"/>
      <c r="BZ83" s="47"/>
      <c r="CA83" s="41"/>
      <c r="CB83" s="101">
        <f t="shared" si="21"/>
        <v>0</v>
      </c>
      <c r="CC83" s="41">
        <f t="shared" si="21"/>
        <v>0</v>
      </c>
      <c r="CD83" s="101"/>
      <c r="CE83" s="41"/>
      <c r="CF83" s="101"/>
      <c r="CG83" s="41"/>
      <c r="CH83" s="101"/>
      <c r="CI83" s="41"/>
      <c r="CJ83" s="101"/>
      <c r="CK83" s="41"/>
      <c r="CL83" s="47"/>
      <c r="CM83" s="41"/>
      <c r="CN83" s="41"/>
      <c r="CO83" s="41"/>
      <c r="CP83" s="47"/>
      <c r="CQ83" s="41"/>
      <c r="CR83" s="41"/>
      <c r="CS83" s="41"/>
      <c r="CT83" s="41"/>
      <c r="CU83" s="41"/>
      <c r="CV83" s="41"/>
      <c r="CW83" s="41"/>
      <c r="CX83" s="41"/>
      <c r="CY83" s="41"/>
      <c r="CZ83" s="47"/>
      <c r="DA83" s="41">
        <f>[1]СВОД!$Y$37+[1]СВОД!$Y$34</f>
        <v>828289.15000000014</v>
      </c>
      <c r="DB83" s="102"/>
      <c r="DC83" s="41"/>
      <c r="DD83" s="47"/>
      <c r="DE83" s="41">
        <f>[2]СВОД!$Y$37+[2]СВОД!$Y$34</f>
        <v>839031.7100000002</v>
      </c>
      <c r="DF83" s="98">
        <f>DD83-CZ83</f>
        <v>0</v>
      </c>
      <c r="DG83" s="40">
        <f t="shared" ref="DG83" si="32">DE83-DA83</f>
        <v>10742.560000000056</v>
      </c>
      <c r="DH83" s="32"/>
      <c r="DI83" s="41"/>
      <c r="DJ83" s="32"/>
      <c r="DK83" s="41"/>
      <c r="DL83" s="32"/>
      <c r="DM83" s="41"/>
      <c r="DN83" s="406">
        <f>[1]СВОД!$X$15</f>
        <v>1541206.5</v>
      </c>
      <c r="DO83" s="41">
        <f>[1]СВОД!$Y$15</f>
        <v>745633.05000000016</v>
      </c>
      <c r="DP83" s="102"/>
      <c r="DQ83" s="41"/>
      <c r="DR83" s="406">
        <f>[2]СВОД!$X$15</f>
        <v>1541208</v>
      </c>
      <c r="DS83" s="41">
        <f>[2]СВОД!$Y$15</f>
        <v>745633.05000000016</v>
      </c>
      <c r="DT83" s="98">
        <f t="shared" si="27"/>
        <v>1.5</v>
      </c>
      <c r="DU83" s="40">
        <f t="shared" si="27"/>
        <v>0</v>
      </c>
      <c r="DV83" s="32"/>
      <c r="DW83" s="41"/>
      <c r="DX83" s="32"/>
      <c r="DY83" s="41"/>
      <c r="DZ83" s="32"/>
      <c r="EA83" s="41"/>
    </row>
    <row r="84" spans="1:131" x14ac:dyDescent="0.25">
      <c r="A84" s="422" t="s">
        <v>41</v>
      </c>
      <c r="B84" s="423"/>
      <c r="C84" s="424"/>
      <c r="D84" s="103">
        <f>D82+D83</f>
        <v>243473</v>
      </c>
      <c r="E84" s="42">
        <f>E82+E83</f>
        <v>2441361.1100000003</v>
      </c>
      <c r="F84" s="104"/>
      <c r="G84" s="42"/>
      <c r="H84" s="103">
        <f>H82+H83</f>
        <v>243473</v>
      </c>
      <c r="I84" s="42">
        <f>I82+I83</f>
        <v>2441361.1100000003</v>
      </c>
      <c r="J84" s="104">
        <f t="shared" si="25"/>
        <v>0</v>
      </c>
      <c r="K84" s="42">
        <f t="shared" si="25"/>
        <v>0</v>
      </c>
      <c r="L84" s="104"/>
      <c r="M84" s="42"/>
      <c r="N84" s="104"/>
      <c r="O84" s="42"/>
      <c r="P84" s="104"/>
      <c r="Q84" s="42"/>
      <c r="R84" s="103">
        <f>R82+R83</f>
        <v>9401</v>
      </c>
      <c r="S84" s="42">
        <f>S82+S83</f>
        <v>110612.36</v>
      </c>
      <c r="T84" s="104"/>
      <c r="U84" s="42"/>
      <c r="V84" s="103">
        <f>V82+V83</f>
        <v>9401</v>
      </c>
      <c r="W84" s="42">
        <f>W82+W83</f>
        <v>57461.919999999998</v>
      </c>
      <c r="X84" s="38">
        <f>V84-R84</f>
        <v>0</v>
      </c>
      <c r="Y84" s="38">
        <f>W84-S84</f>
        <v>-53150.44</v>
      </c>
      <c r="Z84" s="42"/>
      <c r="AA84" s="42"/>
      <c r="AB84" s="103"/>
      <c r="AC84" s="42"/>
      <c r="AD84" s="104"/>
      <c r="AE84" s="42"/>
      <c r="AF84" s="103">
        <f>AF82+AF83</f>
        <v>737253</v>
      </c>
      <c r="AG84" s="42">
        <f>AG82+AG83</f>
        <v>1620745.0199999998</v>
      </c>
      <c r="AH84" s="42"/>
      <c r="AI84" s="42"/>
      <c r="AJ84" s="103">
        <f>AJ82+AJ83</f>
        <v>737253</v>
      </c>
      <c r="AK84" s="42">
        <f>AK82+AK83</f>
        <v>1620745.0199999998</v>
      </c>
      <c r="AL84" s="104">
        <f>AJ84-AF84</f>
        <v>0</v>
      </c>
      <c r="AM84" s="42">
        <f>AK84-AG84</f>
        <v>0</v>
      </c>
      <c r="AN84" s="104"/>
      <c r="AO84" s="42"/>
      <c r="AP84" s="104"/>
      <c r="AQ84" s="42"/>
      <c r="AR84" s="104"/>
      <c r="AS84" s="42"/>
      <c r="AT84" s="103">
        <f>AT82+AT83</f>
        <v>36431</v>
      </c>
      <c r="AU84" s="42">
        <f>AU82+AU83</f>
        <v>127163.05</v>
      </c>
      <c r="AV84" s="42"/>
      <c r="AW84" s="42"/>
      <c r="AX84" s="103">
        <f>AX82+AX83</f>
        <v>36431</v>
      </c>
      <c r="AY84" s="42">
        <f>AY82+AY83</f>
        <v>127163.05</v>
      </c>
      <c r="AZ84" s="104">
        <f>AX84-AT84</f>
        <v>0</v>
      </c>
      <c r="BA84" s="42">
        <f>AY84-AU84</f>
        <v>0</v>
      </c>
      <c r="BB84" s="104"/>
      <c r="BC84" s="42"/>
      <c r="BD84" s="104"/>
      <c r="BE84" s="42"/>
      <c r="BF84" s="104"/>
      <c r="BG84" s="42"/>
      <c r="BH84" s="103">
        <f>BH82+BH83</f>
        <v>39933</v>
      </c>
      <c r="BI84" s="42">
        <f>BI82+BI83</f>
        <v>452452.37</v>
      </c>
      <c r="BJ84" s="104"/>
      <c r="BK84" s="42"/>
      <c r="BL84" s="103">
        <f>BL82+BL83</f>
        <v>39933</v>
      </c>
      <c r="BM84" s="42">
        <f>BM82+BM83</f>
        <v>452452.37</v>
      </c>
      <c r="BN84" s="33">
        <f t="shared" si="26"/>
        <v>0</v>
      </c>
      <c r="BO84" s="227">
        <f t="shared" si="26"/>
        <v>0</v>
      </c>
      <c r="BP84" s="104"/>
      <c r="BQ84" s="42"/>
      <c r="BR84" s="104"/>
      <c r="BS84" s="42"/>
      <c r="BT84" s="104"/>
      <c r="BU84" s="42"/>
      <c r="BV84" s="103">
        <f>BV82+BV83</f>
        <v>136441</v>
      </c>
      <c r="BW84" s="42">
        <f>BW82+BW83</f>
        <v>586184.62</v>
      </c>
      <c r="BX84" s="104"/>
      <c r="BY84" s="42"/>
      <c r="BZ84" s="103">
        <f>BZ82+BZ83</f>
        <v>136441</v>
      </c>
      <c r="CA84" s="42">
        <f>CA82+CA83</f>
        <v>586184.62</v>
      </c>
      <c r="CB84" s="104">
        <f t="shared" si="21"/>
        <v>0</v>
      </c>
      <c r="CC84" s="42">
        <f t="shared" si="21"/>
        <v>0</v>
      </c>
      <c r="CD84" s="104"/>
      <c r="CE84" s="42"/>
      <c r="CF84" s="104"/>
      <c r="CG84" s="42"/>
      <c r="CH84" s="104"/>
      <c r="CI84" s="42"/>
      <c r="CJ84" s="104"/>
      <c r="CK84" s="42"/>
      <c r="CL84" s="103">
        <f>CL82+CL83</f>
        <v>5198</v>
      </c>
      <c r="CM84" s="42">
        <f>CM82+CM83</f>
        <v>20925.64</v>
      </c>
      <c r="CN84" s="42"/>
      <c r="CO84" s="42"/>
      <c r="CP84" s="103">
        <f>CP82+CP83</f>
        <v>5198</v>
      </c>
      <c r="CQ84" s="42">
        <f>CQ82+CQ83</f>
        <v>20925.64</v>
      </c>
      <c r="CR84" s="38">
        <f>CP84-CL84</f>
        <v>0</v>
      </c>
      <c r="CS84" s="38">
        <f>CQ84-CM84</f>
        <v>0</v>
      </c>
      <c r="CT84" s="42"/>
      <c r="CU84" s="42"/>
      <c r="CV84" s="42"/>
      <c r="CW84" s="42"/>
      <c r="CX84" s="42"/>
      <c r="CY84" s="42"/>
      <c r="CZ84" s="103">
        <f>CZ82+CZ83</f>
        <v>416659</v>
      </c>
      <c r="DA84" s="42">
        <f>DA82+DA83</f>
        <v>4748349.7300000004</v>
      </c>
      <c r="DB84" s="105"/>
      <c r="DC84" s="42"/>
      <c r="DD84" s="103">
        <f>DD82+DD83</f>
        <v>416659</v>
      </c>
      <c r="DE84" s="42">
        <f>DE82+DE83</f>
        <v>4812859.12</v>
      </c>
      <c r="DF84" s="104">
        <f t="shared" si="22"/>
        <v>0</v>
      </c>
      <c r="DG84" s="42">
        <f t="shared" si="22"/>
        <v>64509.389999999665</v>
      </c>
      <c r="DH84" s="33"/>
      <c r="DI84" s="42"/>
      <c r="DJ84" s="33"/>
      <c r="DK84" s="42"/>
      <c r="DL84" s="33"/>
      <c r="DM84" s="42"/>
      <c r="DN84" s="103">
        <f>DN82+DN83</f>
        <v>1620220.5</v>
      </c>
      <c r="DO84" s="42">
        <f>DO82+DO83</f>
        <v>1330409.9100000001</v>
      </c>
      <c r="DP84" s="33"/>
      <c r="DQ84" s="42"/>
      <c r="DR84" s="103">
        <f>DR82+DR83</f>
        <v>1620079</v>
      </c>
      <c r="DS84" s="42">
        <f>DS82+DS83</f>
        <v>1330409.9100000001</v>
      </c>
      <c r="DT84" s="33"/>
      <c r="DU84" s="42"/>
      <c r="DV84" s="33"/>
      <c r="DW84" s="42"/>
      <c r="DX84" s="33"/>
      <c r="DY84" s="42"/>
      <c r="DZ84" s="33"/>
      <c r="EA84" s="42"/>
    </row>
    <row r="85" spans="1:131" x14ac:dyDescent="0.25">
      <c r="F85" s="34"/>
      <c r="T85" s="34"/>
      <c r="AD85" s="34"/>
      <c r="BX85" s="34"/>
      <c r="CZ85" s="82"/>
      <c r="DB85" s="34"/>
    </row>
    <row r="86" spans="1:131" x14ac:dyDescent="0.25">
      <c r="R86" s="87">
        <f>R82-R77</f>
        <v>0</v>
      </c>
      <c r="AB86" s="87"/>
      <c r="AP86" s="49"/>
      <c r="DH86" s="34"/>
    </row>
    <row r="87" spans="1:131" ht="13.5" customHeight="1" x14ac:dyDescent="0.25">
      <c r="BP87" s="34"/>
      <c r="BQ87" s="34"/>
      <c r="CZ87" s="87"/>
    </row>
    <row r="91" spans="1:131" x14ac:dyDescent="0.25">
      <c r="BP91" s="34"/>
    </row>
    <row r="103" spans="123:123" x14ac:dyDescent="0.25">
      <c r="DS103" s="82">
        <f>-8+66-25</f>
        <v>33</v>
      </c>
    </row>
  </sheetData>
  <autoFilter ref="A13:EA77" xr:uid="{00000000-0009-0000-0000-000001000000}"/>
  <mergeCells count="74">
    <mergeCell ref="CX12:CY12"/>
    <mergeCell ref="CN12:CO12"/>
    <mergeCell ref="CP12:CQ12"/>
    <mergeCell ref="CR12:CS12"/>
    <mergeCell ref="CT12:CU12"/>
    <mergeCell ref="CV12:CW12"/>
    <mergeCell ref="AZ12:BA12"/>
    <mergeCell ref="BB12:BC12"/>
    <mergeCell ref="BD12:BE12"/>
    <mergeCell ref="BF12:BG12"/>
    <mergeCell ref="CL12:CM12"/>
    <mergeCell ref="BL12:BM12"/>
    <mergeCell ref="DN8:EA10"/>
    <mergeCell ref="DT12:DU12"/>
    <mergeCell ref="DV12:DW12"/>
    <mergeCell ref="BV11:CK11"/>
    <mergeCell ref="CB12:CC12"/>
    <mergeCell ref="CD12:CE12"/>
    <mergeCell ref="DZ12:EA12"/>
    <mergeCell ref="CZ11:DM11"/>
    <mergeCell ref="CZ12:DA12"/>
    <mergeCell ref="DL12:DM12"/>
    <mergeCell ref="DN11:EA11"/>
    <mergeCell ref="DN12:DO12"/>
    <mergeCell ref="DR12:DS12"/>
    <mergeCell ref="DX12:DY12"/>
    <mergeCell ref="CH12:CI12"/>
    <mergeCell ref="DP12:DQ12"/>
    <mergeCell ref="A83:C83"/>
    <mergeCell ref="A84:C84"/>
    <mergeCell ref="CJ12:CK12"/>
    <mergeCell ref="DD12:DE12"/>
    <mergeCell ref="A8:A12"/>
    <mergeCell ref="D11:Q11"/>
    <mergeCell ref="D12:E12"/>
    <mergeCell ref="D8:Q10"/>
    <mergeCell ref="R8:AS10"/>
    <mergeCell ref="BV8:CK10"/>
    <mergeCell ref="CZ8:DM10"/>
    <mergeCell ref="AJ12:AK12"/>
    <mergeCell ref="BH11:BU11"/>
    <mergeCell ref="A82:C82"/>
    <mergeCell ref="H12:I12"/>
    <mergeCell ref="DJ12:DK12"/>
    <mergeCell ref="DH12:DI12"/>
    <mergeCell ref="AL12:AM12"/>
    <mergeCell ref="AP12:AQ12"/>
    <mergeCell ref="BN12:BO12"/>
    <mergeCell ref="BP12:BQ12"/>
    <mergeCell ref="BR12:BS12"/>
    <mergeCell ref="BT12:BU12"/>
    <mergeCell ref="BZ12:CA12"/>
    <mergeCell ref="DF12:DG12"/>
    <mergeCell ref="AX12:AY12"/>
    <mergeCell ref="BV12:BW12"/>
    <mergeCell ref="BX12:BY12"/>
    <mergeCell ref="DB12:DC12"/>
    <mergeCell ref="CF12:CG12"/>
    <mergeCell ref="BH12:BI12"/>
    <mergeCell ref="BJ12:BK12"/>
    <mergeCell ref="L12:M12"/>
    <mergeCell ref="N12:O12"/>
    <mergeCell ref="A81:C81"/>
    <mergeCell ref="J12:K12"/>
    <mergeCell ref="A79:C79"/>
    <mergeCell ref="F12:G12"/>
    <mergeCell ref="P12:Q12"/>
    <mergeCell ref="AN12:AO12"/>
    <mergeCell ref="AR12:AS12"/>
    <mergeCell ref="AB12:AC12"/>
    <mergeCell ref="AD12:AE12"/>
    <mergeCell ref="V12:W12"/>
    <mergeCell ref="X12:Y12"/>
    <mergeCell ref="Z12:AA12"/>
  </mergeCells>
  <pageMargins left="0.23622047244094491" right="0.23622047244094491" top="0.74803149606299213" bottom="0.74803149606299213" header="0.31496062992125984" footer="0.31496062992125984"/>
  <pageSetup paperSize="9" scale="10" orientation="landscape" r:id="rId1"/>
  <colBreaks count="1" manualBreakCount="1">
    <brk id="117" max="7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2:W88"/>
  <sheetViews>
    <sheetView zoomScale="80" zoomScaleNormal="80" zoomScaleSheetLayoutView="80" workbookViewId="0">
      <pane xSplit="2" ySplit="13" topLeftCell="C56" activePane="bottomRight" state="frozen"/>
      <selection activeCell="I41" sqref="I41"/>
      <selection pane="topRight" activeCell="I41" sqref="I41"/>
      <selection pane="bottomLeft" activeCell="I41" sqref="I41"/>
      <selection pane="bottomRight" activeCell="J74" sqref="J74"/>
    </sheetView>
  </sheetViews>
  <sheetFormatPr defaultColWidth="9.140625" defaultRowHeight="15" x14ac:dyDescent="0.25"/>
  <cols>
    <col min="1" max="1" width="5.140625" style="5" customWidth="1"/>
    <col min="2" max="2" width="80.5703125" style="5" customWidth="1"/>
    <col min="3" max="3" width="15.7109375" style="5" customWidth="1"/>
    <col min="4" max="4" width="18" style="82" customWidth="1"/>
    <col min="5" max="5" width="15.7109375" style="82" hidden="1" customWidth="1"/>
    <col min="6" max="6" width="18.5703125" style="82" hidden="1" customWidth="1"/>
    <col min="7" max="7" width="17.5703125" style="5" hidden="1" customWidth="1"/>
    <col min="8" max="8" width="15.7109375" style="82" hidden="1" customWidth="1"/>
    <col min="9" max="9" width="15.7109375" style="5" customWidth="1"/>
    <col min="10" max="10" width="17.28515625" style="82" customWidth="1"/>
    <col min="11" max="12" width="17.28515625" style="82" hidden="1" customWidth="1"/>
    <col min="13" max="20" width="15.7109375" style="5" customWidth="1"/>
    <col min="21" max="21" width="15.5703125" style="5" customWidth="1"/>
    <col min="22" max="22" width="14.85546875" style="5" customWidth="1"/>
    <col min="23" max="23" width="21.28515625" style="5" customWidth="1"/>
    <col min="24" max="16384" width="9.140625" style="5"/>
  </cols>
  <sheetData>
    <row r="2" spans="1:23" ht="12.75" customHeight="1" x14ac:dyDescent="0.25">
      <c r="M2" s="34"/>
      <c r="T2" s="82"/>
    </row>
    <row r="3" spans="1:23" x14ac:dyDescent="0.25">
      <c r="S3" s="34"/>
      <c r="T3" s="34"/>
    </row>
    <row r="4" spans="1:23" x14ac:dyDescent="0.25">
      <c r="J4" s="5"/>
      <c r="K4" s="5"/>
      <c r="L4" s="5"/>
      <c r="O4" s="82"/>
      <c r="P4" s="34"/>
      <c r="Q4" s="34"/>
      <c r="U4" s="34"/>
    </row>
    <row r="5" spans="1:23" x14ac:dyDescent="0.25">
      <c r="I5" s="82"/>
      <c r="M5" s="49"/>
      <c r="N5" s="34"/>
      <c r="P5" s="34"/>
      <c r="R5" s="34"/>
      <c r="T5" s="82"/>
    </row>
    <row r="6" spans="1:23" x14ac:dyDescent="0.25">
      <c r="G6" s="34"/>
      <c r="I6" s="34"/>
      <c r="N6" s="34"/>
      <c r="Q6" s="34"/>
      <c r="R6" s="34"/>
      <c r="S6" s="34"/>
      <c r="T6" s="34"/>
    </row>
    <row r="7" spans="1:23" ht="23.25" customHeight="1" x14ac:dyDescent="0.25">
      <c r="I7" s="34"/>
      <c r="M7" s="49"/>
      <c r="N7" s="49"/>
      <c r="Q7" s="34"/>
    </row>
    <row r="8" spans="1:23" ht="12.75" customHeight="1" x14ac:dyDescent="0.25">
      <c r="A8" s="441" t="s">
        <v>0</v>
      </c>
      <c r="B8" s="444" t="s">
        <v>1</v>
      </c>
      <c r="C8" s="425" t="s">
        <v>22</v>
      </c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6"/>
      <c r="Q8" s="426"/>
      <c r="R8" s="426"/>
      <c r="S8" s="426"/>
      <c r="T8" s="427"/>
    </row>
    <row r="9" spans="1:23" ht="13.5" customHeight="1" x14ac:dyDescent="0.25">
      <c r="A9" s="442"/>
      <c r="B9" s="445"/>
      <c r="C9" s="428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30"/>
    </row>
    <row r="10" spans="1:23" ht="12" customHeight="1" x14ac:dyDescent="0.25">
      <c r="A10" s="442"/>
      <c r="B10" s="445"/>
      <c r="C10" s="428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30"/>
    </row>
    <row r="11" spans="1:23" ht="18.75" customHeight="1" x14ac:dyDescent="0.25">
      <c r="A11" s="442"/>
      <c r="B11" s="445"/>
      <c r="C11" s="428"/>
      <c r="D11" s="429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30"/>
    </row>
    <row r="12" spans="1:23" s="7" customFormat="1" ht="119.25" customHeight="1" x14ac:dyDescent="0.25">
      <c r="A12" s="442"/>
      <c r="B12" s="445"/>
      <c r="C12" s="470" t="str">
        <f>'Скорая медицинская помощь'!$D$12</f>
        <v>Утвержденное плановое задание в соответствии с заседанием Комиссии 1/2026</v>
      </c>
      <c r="D12" s="468"/>
      <c r="E12" s="471" t="s">
        <v>39</v>
      </c>
      <c r="F12" s="472"/>
      <c r="G12" s="471" t="str">
        <f>'Скорая медицинская помощь'!$F$12</f>
        <v>Принято к оплате оказанной медицинской помощи за ___ месяцев 2026  года</v>
      </c>
      <c r="H12" s="472"/>
      <c r="I12" s="468" t="str">
        <f>'Скорая медицинская помощь'!$H$12</f>
        <v>Проект планового задания для заседания Комиссии 2/2026</v>
      </c>
      <c r="J12" s="468"/>
      <c r="K12" s="471" t="s">
        <v>39</v>
      </c>
      <c r="L12" s="472"/>
      <c r="M12" s="466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N12" s="467"/>
      <c r="O12" s="471" t="s">
        <v>11</v>
      </c>
      <c r="P12" s="472"/>
      <c r="Q12" s="471" t="s">
        <v>36</v>
      </c>
      <c r="R12" s="472"/>
      <c r="S12" s="468" t="s">
        <v>12</v>
      </c>
      <c r="T12" s="491"/>
      <c r="U12" s="283"/>
      <c r="W12" s="283"/>
    </row>
    <row r="13" spans="1:23" s="7" customFormat="1" ht="42" customHeight="1" x14ac:dyDescent="0.25">
      <c r="A13" s="493"/>
      <c r="B13" s="492"/>
      <c r="C13" s="228" t="s">
        <v>15</v>
      </c>
      <c r="D13" s="243" t="s">
        <v>16</v>
      </c>
      <c r="E13" s="228" t="s">
        <v>15</v>
      </c>
      <c r="F13" s="243" t="s">
        <v>16</v>
      </c>
      <c r="G13" s="229" t="s">
        <v>15</v>
      </c>
      <c r="H13" s="243" t="s">
        <v>16</v>
      </c>
      <c r="I13" s="229" t="s">
        <v>15</v>
      </c>
      <c r="J13" s="243" t="s">
        <v>16</v>
      </c>
      <c r="K13" s="228" t="s">
        <v>15</v>
      </c>
      <c r="L13" s="243" t="s">
        <v>16</v>
      </c>
      <c r="M13" s="238" t="s">
        <v>15</v>
      </c>
      <c r="N13" s="238" t="s">
        <v>16</v>
      </c>
      <c r="O13" s="229" t="s">
        <v>15</v>
      </c>
      <c r="P13" s="229" t="s">
        <v>16</v>
      </c>
      <c r="Q13" s="229" t="s">
        <v>15</v>
      </c>
      <c r="R13" s="229" t="s">
        <v>16</v>
      </c>
      <c r="S13" s="229" t="s">
        <v>15</v>
      </c>
      <c r="T13" s="229" t="s">
        <v>16</v>
      </c>
      <c r="U13" s="282"/>
      <c r="W13" s="283"/>
    </row>
    <row r="14" spans="1:23" x14ac:dyDescent="0.25">
      <c r="A14" s="35">
        <f>'Скорая медицинская помощь'!A14</f>
        <v>1</v>
      </c>
      <c r="B14" s="121" t="str">
        <f>'Скорая медицинская помощь'!C14</f>
        <v>ГБУЗ "КАМЧАТСКАЯ КРАЕВАЯ БОЛЬНИЦА ИМ. А.С. ЛУКАШЕВСКОГО"</v>
      </c>
      <c r="C14" s="120">
        <f>'[1]410001'!$X$78</f>
        <v>12523</v>
      </c>
      <c r="D14" s="43">
        <f>'[1]410001'!$Y$78</f>
        <v>3332014.75</v>
      </c>
      <c r="E14" s="120">
        <f>'[1]410001'!$X$86</f>
        <v>0</v>
      </c>
      <c r="F14" s="43">
        <f>'[1]410001'!$Y$86</f>
        <v>0</v>
      </c>
      <c r="G14" s="137"/>
      <c r="H14" s="137"/>
      <c r="I14" s="120">
        <f>'[2]410001'!$X$78</f>
        <v>12523</v>
      </c>
      <c r="J14" s="43">
        <f>'[2]410001'!$Y$78</f>
        <v>3332014.75</v>
      </c>
      <c r="K14" s="120">
        <f>'[2]410001'!$X$86</f>
        <v>0</v>
      </c>
      <c r="L14" s="43">
        <f>'[2]410001'!$Y$86</f>
        <v>0</v>
      </c>
      <c r="M14" s="12">
        <f>I14-C14</f>
        <v>0</v>
      </c>
      <c r="N14" s="51">
        <f>J14-D14</f>
        <v>0</v>
      </c>
      <c r="O14" s="345"/>
      <c r="P14" s="349"/>
      <c r="Q14" s="4"/>
      <c r="R14" s="123"/>
      <c r="S14" s="123"/>
      <c r="T14" s="123"/>
      <c r="U14" s="62"/>
      <c r="V14" s="83"/>
      <c r="W14" s="285"/>
    </row>
    <row r="15" spans="1:23" x14ac:dyDescent="0.25">
      <c r="A15" s="8">
        <f>'Скорая медицинская помощь'!A15</f>
        <v>2</v>
      </c>
      <c r="B15" s="121" t="str">
        <f>'Скорая медицинская помощь'!C15</f>
        <v>ГБУЗ ККДБ</v>
      </c>
      <c r="C15" s="120">
        <f>'[1]410002'!$X$78</f>
        <v>3816</v>
      </c>
      <c r="D15" s="43">
        <f>'[1]410002'!$Y$78</f>
        <v>725318.61999999988</v>
      </c>
      <c r="E15" s="120">
        <f>'[1]410002'!$X$86</f>
        <v>6</v>
      </c>
      <c r="F15" s="43">
        <f>'[1]410002'!$Y$86</f>
        <v>1976.57</v>
      </c>
      <c r="G15" s="11"/>
      <c r="H15" s="11"/>
      <c r="I15" s="120">
        <f>'[2]410002'!$X$78</f>
        <v>3816</v>
      </c>
      <c r="J15" s="43">
        <f>'[2]410002'!$Y$78</f>
        <v>725318.61999999988</v>
      </c>
      <c r="K15" s="120">
        <f>'[2]410002'!$X$86</f>
        <v>6</v>
      </c>
      <c r="L15" s="43">
        <f>'[2]410002'!$Y$86</f>
        <v>1976.57</v>
      </c>
      <c r="M15" s="12">
        <f t="shared" ref="M15:M45" si="0">I15-C15</f>
        <v>0</v>
      </c>
      <c r="N15" s="51">
        <f t="shared" ref="N15:N45" si="1">J15-D15</f>
        <v>0</v>
      </c>
      <c r="O15" s="4"/>
      <c r="P15" s="43"/>
      <c r="Q15" s="4"/>
      <c r="R15" s="123"/>
      <c r="S15" s="123"/>
      <c r="T15" s="123"/>
      <c r="U15" s="62"/>
      <c r="V15" s="83"/>
      <c r="W15" s="285"/>
    </row>
    <row r="16" spans="1:23" x14ac:dyDescent="0.25">
      <c r="A16" s="8">
        <f>'Скорая медицинская помощь'!A16</f>
        <v>3</v>
      </c>
      <c r="B16" s="121" t="str">
        <f>'Скорая медицинская помощь'!C16</f>
        <v>ГБУЗ ККСП</v>
      </c>
      <c r="C16" s="120">
        <f>'[1]410003'!$X$78</f>
        <v>0</v>
      </c>
      <c r="D16" s="43">
        <f>'[1]410003'!$Y$78</f>
        <v>0</v>
      </c>
      <c r="E16" s="120">
        <f>'[1]410003'!$X$86</f>
        <v>0</v>
      </c>
      <c r="F16" s="43">
        <f>'[1]410003'!$Y$86</f>
        <v>0</v>
      </c>
      <c r="G16" s="11"/>
      <c r="H16" s="11"/>
      <c r="I16" s="120">
        <f>'[2]410003'!$X$78</f>
        <v>0</v>
      </c>
      <c r="J16" s="43">
        <f>'[2]410003'!$Y$78</f>
        <v>0</v>
      </c>
      <c r="K16" s="120">
        <f>'[2]410003'!$X$86</f>
        <v>0</v>
      </c>
      <c r="L16" s="43">
        <f>'[2]410003'!$Y$86</f>
        <v>0</v>
      </c>
      <c r="M16" s="12">
        <f t="shared" si="0"/>
        <v>0</v>
      </c>
      <c r="N16" s="51">
        <f t="shared" si="1"/>
        <v>0</v>
      </c>
      <c r="O16" s="4"/>
      <c r="P16" s="64"/>
      <c r="Q16" s="4"/>
      <c r="R16" s="123"/>
      <c r="S16" s="123"/>
      <c r="T16" s="123"/>
      <c r="U16" s="62"/>
      <c r="V16" s="83"/>
      <c r="W16" s="285"/>
    </row>
    <row r="17" spans="1:23" x14ac:dyDescent="0.25">
      <c r="A17" s="8">
        <f>'Скорая медицинская помощь'!A17</f>
        <v>4</v>
      </c>
      <c r="B17" s="121" t="str">
        <f>'Скорая медицинская помощь'!C17</f>
        <v>ГБУЗ КККВД</v>
      </c>
      <c r="C17" s="120">
        <f>'[1]410004'!$X$78</f>
        <v>403</v>
      </c>
      <c r="D17" s="43">
        <f>'[1]410004'!$Y$78</f>
        <v>120215.26</v>
      </c>
      <c r="E17" s="120">
        <f>'[1]410004'!$X$86</f>
        <v>0</v>
      </c>
      <c r="F17" s="43">
        <f>'[1]410004'!$Y$86</f>
        <v>0</v>
      </c>
      <c r="G17" s="11"/>
      <c r="H17" s="11"/>
      <c r="I17" s="120">
        <f>'[2]410004'!$X$78</f>
        <v>403</v>
      </c>
      <c r="J17" s="43">
        <f>'[2]410004'!$Y$78</f>
        <v>120215.26</v>
      </c>
      <c r="K17" s="120">
        <f>'[2]410004'!$X$86</f>
        <v>0</v>
      </c>
      <c r="L17" s="43">
        <f>'[2]410004'!$Y$86</f>
        <v>0</v>
      </c>
      <c r="M17" s="12">
        <f t="shared" si="0"/>
        <v>0</v>
      </c>
      <c r="N17" s="51">
        <f t="shared" si="1"/>
        <v>0</v>
      </c>
      <c r="O17" s="4"/>
      <c r="P17" s="64"/>
      <c r="Q17" s="4"/>
      <c r="R17" s="123"/>
      <c r="S17" s="123"/>
      <c r="T17" s="123"/>
      <c r="U17" s="62"/>
      <c r="V17" s="83"/>
      <c r="W17" s="285"/>
    </row>
    <row r="18" spans="1:23" x14ac:dyDescent="0.25">
      <c r="A18" s="8">
        <f>'Скорая медицинская помощь'!A18</f>
        <v>5</v>
      </c>
      <c r="B18" s="121" t="str">
        <f>'Скорая медицинская помощь'!C18</f>
        <v>ГБУЗ КККД</v>
      </c>
      <c r="C18" s="120">
        <f>'[1]410005'!$X$78</f>
        <v>0</v>
      </c>
      <c r="D18" s="43">
        <f>'[1]410005'!$Y$78</f>
        <v>0</v>
      </c>
      <c r="E18" s="120">
        <f>'[1]410005'!$X$86</f>
        <v>0</v>
      </c>
      <c r="F18" s="43">
        <f>'[1]410005'!$Y$86</f>
        <v>0</v>
      </c>
      <c r="G18" s="11"/>
      <c r="H18" s="11"/>
      <c r="I18" s="120">
        <f>'[2]410005'!$X$78</f>
        <v>0</v>
      </c>
      <c r="J18" s="43">
        <f>'[2]410005'!$Y$78</f>
        <v>0</v>
      </c>
      <c r="K18" s="120">
        <f>'[2]410005'!$X$86</f>
        <v>0</v>
      </c>
      <c r="L18" s="43">
        <f>'[2]410005'!$Y$86</f>
        <v>0</v>
      </c>
      <c r="M18" s="12">
        <f t="shared" si="0"/>
        <v>0</v>
      </c>
      <c r="N18" s="51">
        <f t="shared" si="1"/>
        <v>0</v>
      </c>
      <c r="O18" s="4"/>
      <c r="P18" s="64"/>
      <c r="Q18" s="4"/>
      <c r="R18" s="123"/>
      <c r="S18" s="123"/>
      <c r="T18" s="123"/>
      <c r="U18" s="62"/>
      <c r="V18" s="83"/>
      <c r="W18" s="285"/>
    </row>
    <row r="19" spans="1:23" x14ac:dyDescent="0.25">
      <c r="A19" s="8">
        <f>'Скорая медицинская помощь'!A19</f>
        <v>6</v>
      </c>
      <c r="B19" s="121" t="str">
        <f>'Скорая медицинская помощь'!C19</f>
        <v>ГБУЗ ККОД</v>
      </c>
      <c r="C19" s="120">
        <f>'[1]410006'!$X$78</f>
        <v>2583</v>
      </c>
      <c r="D19" s="43">
        <f>'[1]410006'!$Y$78</f>
        <v>798710.55999999994</v>
      </c>
      <c r="E19" s="120">
        <f>'[1]410006'!$X$86</f>
        <v>0</v>
      </c>
      <c r="F19" s="43">
        <f>'[1]410006'!$Y$86</f>
        <v>0</v>
      </c>
      <c r="G19" s="11"/>
      <c r="H19" s="11"/>
      <c r="I19" s="120">
        <f>'[2]410006'!$X$78</f>
        <v>2583</v>
      </c>
      <c r="J19" s="43">
        <f>'[2]410006'!$Y$78</f>
        <v>798710.55999999994</v>
      </c>
      <c r="K19" s="120">
        <f>'[2]410006'!$X$86</f>
        <v>0</v>
      </c>
      <c r="L19" s="43">
        <f>'[2]410006'!$Y$86</f>
        <v>0</v>
      </c>
      <c r="M19" s="12">
        <f t="shared" si="0"/>
        <v>0</v>
      </c>
      <c r="N19" s="51">
        <f t="shared" si="1"/>
        <v>0</v>
      </c>
      <c r="O19" s="4"/>
      <c r="P19" s="64"/>
      <c r="Q19" s="4"/>
      <c r="R19" s="123"/>
      <c r="S19" s="123"/>
      <c r="T19" s="123"/>
      <c r="U19" s="62"/>
      <c r="V19" s="83"/>
      <c r="W19" s="285"/>
    </row>
    <row r="20" spans="1:23" x14ac:dyDescent="0.25">
      <c r="A20" s="8">
        <f>'Скорая медицинская помощь'!A20</f>
        <v>7</v>
      </c>
      <c r="B20" s="121" t="str">
        <f>'Скорая медицинская помощь'!C20</f>
        <v>ГБУЗ КОБ</v>
      </c>
      <c r="C20" s="120">
        <f>'[1]410007'!$X$78</f>
        <v>914</v>
      </c>
      <c r="D20" s="43">
        <f>'[1]410007'!$Y$78</f>
        <v>114307.01000000001</v>
      </c>
      <c r="E20" s="120">
        <f>'[1]410007'!$X$86</f>
        <v>0</v>
      </c>
      <c r="F20" s="43">
        <f>'[1]410007'!$Y$86</f>
        <v>0</v>
      </c>
      <c r="G20" s="11"/>
      <c r="H20" s="11"/>
      <c r="I20" s="120">
        <f>'[2]410007'!$X$78</f>
        <v>914</v>
      </c>
      <c r="J20" s="43">
        <f>'[2]410007'!$Y$78</f>
        <v>114307.01000000001</v>
      </c>
      <c r="K20" s="120">
        <f>'[2]410007'!$X$86</f>
        <v>0</v>
      </c>
      <c r="L20" s="43">
        <f>'[2]410007'!$Y$86</f>
        <v>0</v>
      </c>
      <c r="M20" s="12">
        <f t="shared" si="0"/>
        <v>0</v>
      </c>
      <c r="N20" s="51">
        <f t="shared" si="1"/>
        <v>0</v>
      </c>
      <c r="O20" s="4"/>
      <c r="P20" s="64"/>
      <c r="Q20" s="4"/>
      <c r="R20" s="123"/>
      <c r="S20" s="123"/>
      <c r="T20" s="123"/>
      <c r="U20" s="62"/>
      <c r="V20" s="83"/>
      <c r="W20" s="285"/>
    </row>
    <row r="21" spans="1:23" x14ac:dyDescent="0.25">
      <c r="A21" s="8">
        <f>'Скорая медицинская помощь'!A21</f>
        <v>8</v>
      </c>
      <c r="B21" s="121" t="str">
        <f>'Скорая медицинская помощь'!C21</f>
        <v>ГБУЗ КК "ПК ГБ № 1"</v>
      </c>
      <c r="C21" s="120">
        <f>'[1]410008'!$X$78</f>
        <v>3297</v>
      </c>
      <c r="D21" s="43">
        <f>'[1]410008'!$Y$78</f>
        <v>443347.17000000004</v>
      </c>
      <c r="E21" s="120">
        <f>'[1]410008'!$X$86</f>
        <v>0</v>
      </c>
      <c r="F21" s="43">
        <f>'[1]410008'!$Y$86</f>
        <v>0</v>
      </c>
      <c r="G21" s="11"/>
      <c r="H21" s="11"/>
      <c r="I21" s="120">
        <f>'[2]410008'!$X$78</f>
        <v>3297</v>
      </c>
      <c r="J21" s="43">
        <f>'[2]410008'!$Y$78</f>
        <v>443347.17000000004</v>
      </c>
      <c r="K21" s="120">
        <f>'[2]410008'!$X$86</f>
        <v>0</v>
      </c>
      <c r="L21" s="43">
        <f>'[2]410008'!$Y$86</f>
        <v>0</v>
      </c>
      <c r="M21" s="12">
        <f t="shared" si="0"/>
        <v>0</v>
      </c>
      <c r="N21" s="51">
        <f t="shared" si="1"/>
        <v>0</v>
      </c>
      <c r="O21" s="4"/>
      <c r="P21" s="64"/>
      <c r="Q21" s="4"/>
      <c r="R21" s="123"/>
      <c r="S21" s="123"/>
      <c r="T21" s="123"/>
      <c r="U21" s="62"/>
      <c r="V21" s="83"/>
      <c r="W21" s="285"/>
    </row>
    <row r="22" spans="1:23" x14ac:dyDescent="0.25">
      <c r="A22" s="8">
        <f>'Скорая медицинская помощь'!A22</f>
        <v>9</v>
      </c>
      <c r="B22" s="121" t="str">
        <f>'Скорая медицинская помощь'!C22</f>
        <v>ГБУЗ КК "ПК ГБ № 2"</v>
      </c>
      <c r="C22" s="120">
        <f>'[1]410009'!$X$78</f>
        <v>5810</v>
      </c>
      <c r="D22" s="43">
        <f>'[1]410009'!$Y$78</f>
        <v>1006157.92</v>
      </c>
      <c r="E22" s="120">
        <f>'[1]410009'!$X$86</f>
        <v>0</v>
      </c>
      <c r="F22" s="43">
        <f>'[1]410009'!$Y$86</f>
        <v>0</v>
      </c>
      <c r="G22" s="11"/>
      <c r="H22" s="11"/>
      <c r="I22" s="120">
        <f>'[2]410009'!$X$78</f>
        <v>5810</v>
      </c>
      <c r="J22" s="43">
        <f>'[2]410009'!$Y$78</f>
        <v>1006157.92</v>
      </c>
      <c r="K22" s="120">
        <f>'[2]410009'!$X$86</f>
        <v>0</v>
      </c>
      <c r="L22" s="43">
        <f>'[2]410009'!$Y$86</f>
        <v>0</v>
      </c>
      <c r="M22" s="12">
        <f t="shared" si="0"/>
        <v>0</v>
      </c>
      <c r="N22" s="51">
        <f t="shared" si="1"/>
        <v>0</v>
      </c>
      <c r="O22" s="4"/>
      <c r="P22" s="65"/>
      <c r="Q22" s="4"/>
      <c r="R22" s="123"/>
      <c r="S22" s="123"/>
      <c r="T22" s="123"/>
      <c r="U22" s="62"/>
      <c r="V22" s="83"/>
      <c r="W22" s="285"/>
    </row>
    <row r="23" spans="1:23" x14ac:dyDescent="0.25">
      <c r="A23" s="8">
        <f>'Скорая медицинская помощь'!A23</f>
        <v>10</v>
      </c>
      <c r="B23" s="121" t="str">
        <f>'Скорая медицинская помощь'!C23</f>
        <v>ГБУЗ КК "ПК ГЕРИАТРИЧЕСКАЯ БОЛЬНИЦА"</v>
      </c>
      <c r="C23" s="120">
        <f>'[1]410010'!$X$78</f>
        <v>816</v>
      </c>
      <c r="D23" s="43">
        <f>'[1]410010'!$Y$78</f>
        <v>145419.24</v>
      </c>
      <c r="E23" s="120">
        <f>'[1]410010'!$X$86</f>
        <v>0</v>
      </c>
      <c r="F23" s="43">
        <f>'[1]410010'!$Y$86</f>
        <v>0</v>
      </c>
      <c r="G23" s="11"/>
      <c r="H23" s="11"/>
      <c r="I23" s="120">
        <f>'[2]410010'!$X$78</f>
        <v>816</v>
      </c>
      <c r="J23" s="43">
        <f>'[2]410010'!$Y$78</f>
        <v>145419.24</v>
      </c>
      <c r="K23" s="120">
        <f>'[2]410010'!$X$86</f>
        <v>0</v>
      </c>
      <c r="L23" s="43">
        <f>'[2]410010'!$Y$86</f>
        <v>0</v>
      </c>
      <c r="M23" s="12">
        <f t="shared" si="0"/>
        <v>0</v>
      </c>
      <c r="N23" s="51">
        <f t="shared" si="1"/>
        <v>0</v>
      </c>
      <c r="O23" s="4"/>
      <c r="P23" s="64"/>
      <c r="Q23" s="4"/>
      <c r="R23" s="123"/>
      <c r="S23" s="123"/>
      <c r="T23" s="123"/>
      <c r="U23" s="62"/>
      <c r="V23" s="83"/>
      <c r="W23" s="285"/>
    </row>
    <row r="24" spans="1:23" x14ac:dyDescent="0.25">
      <c r="A24" s="8">
        <f>'Скорая медицинская помощь'!A24</f>
        <v>11</v>
      </c>
      <c r="B24" s="121" t="str">
        <f>'Скорая медицинская помощь'!C24</f>
        <v>ГБУЗ КК "ПК ГП № 1"</v>
      </c>
      <c r="C24" s="120">
        <f>'[1]410011'!$X$78</f>
        <v>0</v>
      </c>
      <c r="D24" s="43">
        <f>'[1]410011'!$Y$78</f>
        <v>0</v>
      </c>
      <c r="E24" s="120">
        <f>'[1]410011'!$X$86</f>
        <v>0</v>
      </c>
      <c r="F24" s="43">
        <f>'[1]410011'!$Y$86</f>
        <v>0</v>
      </c>
      <c r="G24" s="11"/>
      <c r="H24" s="11"/>
      <c r="I24" s="120">
        <f>'[2]410011'!$X$78</f>
        <v>0</v>
      </c>
      <c r="J24" s="43">
        <f>'[2]410011'!$Y$78</f>
        <v>0</v>
      </c>
      <c r="K24" s="120">
        <f>'[2]410011'!$X$86</f>
        <v>0</v>
      </c>
      <c r="L24" s="43">
        <f>'[2]410011'!$Y$86</f>
        <v>0</v>
      </c>
      <c r="M24" s="12">
        <f t="shared" si="0"/>
        <v>0</v>
      </c>
      <c r="N24" s="51">
        <f t="shared" si="1"/>
        <v>0</v>
      </c>
      <c r="O24" s="4"/>
      <c r="P24" s="64"/>
      <c r="Q24" s="4"/>
      <c r="R24" s="123"/>
      <c r="S24" s="123"/>
      <c r="T24" s="123"/>
      <c r="U24" s="62"/>
      <c r="V24" s="83"/>
      <c r="W24" s="285"/>
    </row>
    <row r="25" spans="1:23" x14ac:dyDescent="0.25">
      <c r="A25" s="8">
        <f>'Скорая медицинская помощь'!A25</f>
        <v>12</v>
      </c>
      <c r="B25" s="121" t="str">
        <f>'Скорая медицинская помощь'!C25</f>
        <v>ГБУЗ КК ПК ГП №3</v>
      </c>
      <c r="C25" s="120">
        <f>'[1]410012'!$X$78</f>
        <v>0</v>
      </c>
      <c r="D25" s="43">
        <f>'[1]410012'!$Y$78</f>
        <v>0</v>
      </c>
      <c r="E25" s="120">
        <f>'[1]410012'!$X$86</f>
        <v>0</v>
      </c>
      <c r="F25" s="43">
        <f>'[1]410012'!$Y$86</f>
        <v>0</v>
      </c>
      <c r="G25" s="11"/>
      <c r="H25" s="11"/>
      <c r="I25" s="120">
        <f>'[2]410012'!$X$78</f>
        <v>0</v>
      </c>
      <c r="J25" s="43">
        <f>'[2]410012'!$Y$78</f>
        <v>0</v>
      </c>
      <c r="K25" s="120">
        <f>'[2]410012'!$X$86</f>
        <v>0</v>
      </c>
      <c r="L25" s="43">
        <f>'[2]410012'!$Y$86</f>
        <v>0</v>
      </c>
      <c r="M25" s="12">
        <f t="shared" si="0"/>
        <v>0</v>
      </c>
      <c r="N25" s="51">
        <f t="shared" si="1"/>
        <v>0</v>
      </c>
      <c r="O25" s="4"/>
      <c r="P25" s="64"/>
      <c r="Q25" s="4"/>
      <c r="R25" s="123"/>
      <c r="S25" s="123"/>
      <c r="T25" s="123"/>
      <c r="U25" s="62"/>
      <c r="V25" s="83"/>
      <c r="W25" s="285"/>
    </row>
    <row r="26" spans="1:23" x14ac:dyDescent="0.25">
      <c r="A26" s="8">
        <f>'Скорая медицинская помощь'!A26</f>
        <v>13</v>
      </c>
      <c r="B26" s="121" t="str">
        <f>'Скорая медицинская помощь'!C26</f>
        <v>ГБУЗ ККРД</v>
      </c>
      <c r="C26" s="120">
        <f>'[1]410013'!$X$78</f>
        <v>3660</v>
      </c>
      <c r="D26" s="43">
        <f>'[1]410013'!$Y$78</f>
        <v>690661.42</v>
      </c>
      <c r="E26" s="120">
        <f>'[1]410013'!$X$86</f>
        <v>0</v>
      </c>
      <c r="F26" s="43">
        <f>'[1]410013'!$Y$86</f>
        <v>0</v>
      </c>
      <c r="G26" s="11"/>
      <c r="H26" s="11"/>
      <c r="I26" s="120">
        <f>'[2]410013'!$X$78</f>
        <v>3660</v>
      </c>
      <c r="J26" s="43">
        <f>'[2]410013'!$Y$78</f>
        <v>690661.42</v>
      </c>
      <c r="K26" s="120">
        <f>'[2]410013'!$X$86</f>
        <v>0</v>
      </c>
      <c r="L26" s="43">
        <f>'[2]410013'!$Y$86</f>
        <v>0</v>
      </c>
      <c r="M26" s="12">
        <f t="shared" si="0"/>
        <v>0</v>
      </c>
      <c r="N26" s="51">
        <f t="shared" si="1"/>
        <v>0</v>
      </c>
      <c r="O26" s="4"/>
      <c r="P26" s="64"/>
      <c r="Q26" s="4"/>
      <c r="R26" s="123"/>
      <c r="S26" s="123"/>
      <c r="T26" s="123"/>
      <c r="U26" s="62"/>
      <c r="V26" s="83"/>
      <c r="W26" s="285"/>
    </row>
    <row r="27" spans="1:23" x14ac:dyDescent="0.25">
      <c r="A27" s="8">
        <f>'Скорая медицинская помощь'!A27</f>
        <v>14</v>
      </c>
      <c r="B27" s="121" t="str">
        <f>'Скорая медицинская помощь'!C27</f>
        <v>ГБУЗ КК П-КГСП</v>
      </c>
      <c r="C27" s="120">
        <f>'[1]410014'!$X$78</f>
        <v>0</v>
      </c>
      <c r="D27" s="43">
        <f>'[1]410014'!$Y$78</f>
        <v>0</v>
      </c>
      <c r="E27" s="120">
        <f>'[1]410014'!$X$86</f>
        <v>0</v>
      </c>
      <c r="F27" s="43">
        <f>'[1]410014'!$Y$86</f>
        <v>0</v>
      </c>
      <c r="G27" s="11"/>
      <c r="H27" s="11"/>
      <c r="I27" s="120">
        <f>'[2]410014'!$X$78</f>
        <v>0</v>
      </c>
      <c r="J27" s="43">
        <f>'[2]410014'!$Y$78</f>
        <v>0</v>
      </c>
      <c r="K27" s="120">
        <f>'[2]410014'!$X$86</f>
        <v>0</v>
      </c>
      <c r="L27" s="43">
        <f>'[2]410014'!$Y$86</f>
        <v>0</v>
      </c>
      <c r="M27" s="12">
        <f t="shared" si="0"/>
        <v>0</v>
      </c>
      <c r="N27" s="51">
        <f t="shared" si="1"/>
        <v>0</v>
      </c>
      <c r="O27" s="4"/>
      <c r="P27" s="64"/>
      <c r="Q27" s="4"/>
      <c r="R27" s="123"/>
      <c r="S27" s="123"/>
      <c r="T27" s="123"/>
      <c r="U27" s="62"/>
      <c r="V27" s="83"/>
      <c r="W27" s="285"/>
    </row>
    <row r="28" spans="1:23" x14ac:dyDescent="0.25">
      <c r="A28" s="8">
        <f>'Скорая медицинская помощь'!A28</f>
        <v>15</v>
      </c>
      <c r="B28" s="121" t="str">
        <f>'Скорая медицинская помощь'!C28</f>
        <v>ГБУЗ КК ПК ГДП №1</v>
      </c>
      <c r="C28" s="120">
        <f>'[1]410015'!$X$78</f>
        <v>0</v>
      </c>
      <c r="D28" s="43">
        <f>'[1]410015'!$Y$78</f>
        <v>0</v>
      </c>
      <c r="E28" s="120">
        <f>'[1]410015'!$X$86</f>
        <v>0</v>
      </c>
      <c r="F28" s="43">
        <f>'[1]410015'!$Y$86</f>
        <v>0</v>
      </c>
      <c r="G28" s="11"/>
      <c r="H28" s="11"/>
      <c r="I28" s="120">
        <f>'[2]410015'!$X$78</f>
        <v>0</v>
      </c>
      <c r="J28" s="43">
        <f>'[2]410015'!$Y$78</f>
        <v>0</v>
      </c>
      <c r="K28" s="120">
        <f>'[2]410015'!$X$86</f>
        <v>0</v>
      </c>
      <c r="L28" s="43">
        <f>'[2]410015'!$Y$86</f>
        <v>0</v>
      </c>
      <c r="M28" s="12">
        <f t="shared" si="0"/>
        <v>0</v>
      </c>
      <c r="N28" s="51">
        <f t="shared" si="1"/>
        <v>0</v>
      </c>
      <c r="O28" s="4"/>
      <c r="P28" s="64"/>
      <c r="Q28" s="4"/>
      <c r="R28" s="123"/>
      <c r="S28" s="123"/>
      <c r="T28" s="123"/>
      <c r="U28" s="62"/>
      <c r="V28" s="83"/>
      <c r="W28" s="285"/>
    </row>
    <row r="29" spans="1:23" x14ac:dyDescent="0.25">
      <c r="A29" s="8">
        <f>'Скорая медицинская помощь'!A29</f>
        <v>16</v>
      </c>
      <c r="B29" s="121" t="str">
        <f>'Скорая медицинская помощь'!C29</f>
        <v>ГБУЗ КК ПК ГДП № 2</v>
      </c>
      <c r="C29" s="120">
        <f>'[1]410016'!$X$78</f>
        <v>0</v>
      </c>
      <c r="D29" s="43">
        <f>'[1]410016'!$Y$78</f>
        <v>0</v>
      </c>
      <c r="E29" s="120">
        <f>'[1]410016'!$X$86</f>
        <v>0</v>
      </c>
      <c r="F29" s="43">
        <f>'[1]410016'!$Y$86</f>
        <v>0</v>
      </c>
      <c r="G29" s="11"/>
      <c r="H29" s="11"/>
      <c r="I29" s="120">
        <f>'[2]410016'!$X$78</f>
        <v>0</v>
      </c>
      <c r="J29" s="43">
        <f>'[2]410016'!$Y$78</f>
        <v>0</v>
      </c>
      <c r="K29" s="120">
        <f>'[2]410016'!$X$86</f>
        <v>0</v>
      </c>
      <c r="L29" s="43">
        <f>'[2]410016'!$Y$86</f>
        <v>0</v>
      </c>
      <c r="M29" s="12">
        <f t="shared" si="0"/>
        <v>0</v>
      </c>
      <c r="N29" s="51">
        <f t="shared" si="1"/>
        <v>0</v>
      </c>
      <c r="O29" s="4"/>
      <c r="P29" s="64"/>
      <c r="Q29" s="4"/>
      <c r="R29" s="123"/>
      <c r="S29" s="123"/>
      <c r="T29" s="123"/>
      <c r="U29" s="62"/>
      <c r="V29" s="83"/>
      <c r="W29" s="285"/>
    </row>
    <row r="30" spans="1:23" x14ac:dyDescent="0.25">
      <c r="A30" s="8">
        <f>'Скорая медицинская помощь'!A30</f>
        <v>17</v>
      </c>
      <c r="B30" s="121" t="str">
        <f>'Скорая медицинская помощь'!C30</f>
        <v>ГБУЗ КК ПК ГДСП</v>
      </c>
      <c r="C30" s="120">
        <f>'[1]410017'!$X$78</f>
        <v>0</v>
      </c>
      <c r="D30" s="43">
        <f>'[1]410017'!$Y$78</f>
        <v>0</v>
      </c>
      <c r="E30" s="120">
        <f>'[1]410017'!$X$86</f>
        <v>0</v>
      </c>
      <c r="F30" s="43">
        <f>'[1]410017'!$Y$86</f>
        <v>0</v>
      </c>
      <c r="G30" s="11"/>
      <c r="H30" s="11"/>
      <c r="I30" s="120">
        <f>'[2]410017'!$X$78</f>
        <v>0</v>
      </c>
      <c r="J30" s="43">
        <f>'[2]410017'!$Y$78</f>
        <v>0</v>
      </c>
      <c r="K30" s="120">
        <f>'[2]410017'!$X$86</f>
        <v>0</v>
      </c>
      <c r="L30" s="43">
        <f>'[2]410017'!$Y$86</f>
        <v>0</v>
      </c>
      <c r="M30" s="12">
        <f t="shared" si="0"/>
        <v>0</v>
      </c>
      <c r="N30" s="51">
        <f t="shared" si="1"/>
        <v>0</v>
      </c>
      <c r="O30" s="4"/>
      <c r="P30" s="64"/>
      <c r="Q30" s="4"/>
      <c r="R30" s="123"/>
      <c r="S30" s="123"/>
      <c r="T30" s="123"/>
      <c r="U30" s="62"/>
      <c r="V30" s="83"/>
      <c r="W30" s="285"/>
    </row>
    <row r="31" spans="1:23" x14ac:dyDescent="0.25">
      <c r="A31" s="8">
        <f>'Скорая медицинская помощь'!A31</f>
        <v>18</v>
      </c>
      <c r="B31" s="121" t="str">
        <f>'Скорая медицинская помощь'!C31</f>
        <v>ГБУЗ КК ЕРБ</v>
      </c>
      <c r="C31" s="120">
        <f>'[1]410018'!$X$78</f>
        <v>5532</v>
      </c>
      <c r="D31" s="43">
        <f>'[1]410018'!$Y$78</f>
        <v>1091636.2</v>
      </c>
      <c r="E31" s="120">
        <f>'[1]410018'!$X$86</f>
        <v>0</v>
      </c>
      <c r="F31" s="43">
        <f>'[1]410018'!$Y$86</f>
        <v>0</v>
      </c>
      <c r="G31" s="11"/>
      <c r="H31" s="11"/>
      <c r="I31" s="120">
        <f>'[2]410018'!$X$78</f>
        <v>5532</v>
      </c>
      <c r="J31" s="43">
        <f>'[2]410018'!$Y$78</f>
        <v>1091636.2</v>
      </c>
      <c r="K31" s="120">
        <f>'[2]410018'!$X$86</f>
        <v>0</v>
      </c>
      <c r="L31" s="43">
        <f>'[2]410018'!$Y$86</f>
        <v>0</v>
      </c>
      <c r="M31" s="12">
        <f t="shared" ref="M31" si="2">I31-C31</f>
        <v>0</v>
      </c>
      <c r="N31" s="51">
        <f t="shared" ref="N31" si="3">J31-D31</f>
        <v>0</v>
      </c>
      <c r="O31" s="4"/>
      <c r="P31" s="64"/>
      <c r="Q31" s="4"/>
      <c r="R31" s="123"/>
      <c r="S31" s="123"/>
      <c r="T31" s="123"/>
      <c r="U31" s="62"/>
      <c r="V31" s="83"/>
      <c r="W31" s="285"/>
    </row>
    <row r="32" spans="1:23" x14ac:dyDescent="0.25">
      <c r="A32" s="8">
        <f>'Скорая медицинская помощь'!A32</f>
        <v>19</v>
      </c>
      <c r="B32" s="121" t="str">
        <f>'Скорая медицинская помощь'!C32</f>
        <v>ГБУЗ КК ЕРСП</v>
      </c>
      <c r="C32" s="120">
        <f>'[1]410019'!$X$78</f>
        <v>0</v>
      </c>
      <c r="D32" s="43">
        <f>'[1]410019'!$Y$78</f>
        <v>0</v>
      </c>
      <c r="E32" s="120">
        <f>'[1]410019'!$X$86</f>
        <v>0</v>
      </c>
      <c r="F32" s="43">
        <f>'[1]410019'!$Y$86</f>
        <v>0</v>
      </c>
      <c r="G32" s="11"/>
      <c r="H32" s="11"/>
      <c r="I32" s="120">
        <f>'[2]410019'!$X$78</f>
        <v>0</v>
      </c>
      <c r="J32" s="43">
        <f>'[2]410019'!$Y$78</f>
        <v>0</v>
      </c>
      <c r="K32" s="120">
        <f>'[2]410019'!$X$86</f>
        <v>0</v>
      </c>
      <c r="L32" s="43">
        <f>'[2]410019'!$Y$86</f>
        <v>0</v>
      </c>
      <c r="M32" s="12">
        <f t="shared" si="0"/>
        <v>0</v>
      </c>
      <c r="N32" s="51">
        <f t="shared" si="1"/>
        <v>0</v>
      </c>
      <c r="O32" s="4"/>
      <c r="P32" s="64"/>
      <c r="Q32" s="4"/>
      <c r="R32" s="123"/>
      <c r="S32" s="123"/>
      <c r="T32" s="123"/>
      <c r="U32" s="62"/>
      <c r="V32" s="83"/>
      <c r="W32" s="285"/>
    </row>
    <row r="33" spans="1:23" x14ac:dyDescent="0.25">
      <c r="A33" s="8">
        <f>'Скорая медицинская помощь'!A33</f>
        <v>20</v>
      </c>
      <c r="B33" s="121" t="str">
        <f>'Скорая медицинская помощь'!C33</f>
        <v>ГБУЗ КК "МИЛЬКОВСКАЯ РАЙОННАЯ БОЛЬНИЦА"</v>
      </c>
      <c r="C33" s="120">
        <f>'[1]410028'!$X$78</f>
        <v>1100</v>
      </c>
      <c r="D33" s="43">
        <f>'[1]410028'!$Y$78</f>
        <v>167175.85</v>
      </c>
      <c r="E33" s="120">
        <f>'[1]410028'!$X$86</f>
        <v>0</v>
      </c>
      <c r="F33" s="43">
        <f>'[1]410028'!$Y$86</f>
        <v>0</v>
      </c>
      <c r="G33" s="11"/>
      <c r="H33" s="11"/>
      <c r="I33" s="120">
        <f>'[2]410028'!$X$78</f>
        <v>1100</v>
      </c>
      <c r="J33" s="43">
        <f>'[2]410028'!$Y$78</f>
        <v>167175.85</v>
      </c>
      <c r="K33" s="120">
        <f>'[2]410028'!$X$86</f>
        <v>0</v>
      </c>
      <c r="L33" s="43">
        <f>'[2]410028'!$Y$86</f>
        <v>0</v>
      </c>
      <c r="M33" s="12">
        <f t="shared" si="0"/>
        <v>0</v>
      </c>
      <c r="N33" s="51">
        <f t="shared" si="1"/>
        <v>0</v>
      </c>
      <c r="O33" s="4"/>
      <c r="P33" s="64"/>
      <c r="Q33" s="4"/>
      <c r="R33" s="123"/>
      <c r="S33" s="123"/>
      <c r="T33" s="123"/>
      <c r="U33" s="62"/>
      <c r="V33" s="83"/>
      <c r="W33" s="285"/>
    </row>
    <row r="34" spans="1:23" x14ac:dyDescent="0.25">
      <c r="A34" s="8">
        <f>'Скорая медицинская помощь'!A34</f>
        <v>21</v>
      </c>
      <c r="B34" s="121" t="str">
        <f>'Скорая медицинская помощь'!C34</f>
        <v>ГБУЗ КК "УСТЬ-БОЛЬШЕРЕЦКАЯ РБ"</v>
      </c>
      <c r="C34" s="120">
        <f>'[1]410029'!$X$78</f>
        <v>363</v>
      </c>
      <c r="D34" s="43">
        <f>'[1]410029'!$Y$78</f>
        <v>57462.21</v>
      </c>
      <c r="E34" s="120">
        <f>'[1]410029'!$X$86</f>
        <v>0</v>
      </c>
      <c r="F34" s="43">
        <f>'[1]410029'!$Y$86</f>
        <v>0</v>
      </c>
      <c r="G34" s="11"/>
      <c r="H34" s="11"/>
      <c r="I34" s="120">
        <f>'[2]410029'!$X$78</f>
        <v>363</v>
      </c>
      <c r="J34" s="43">
        <f>'[2]410029'!$Y$78</f>
        <v>57462.21</v>
      </c>
      <c r="K34" s="120">
        <f>'[2]410029'!$X$86</f>
        <v>0</v>
      </c>
      <c r="L34" s="43">
        <f>'[2]410029'!$Y$86</f>
        <v>0</v>
      </c>
      <c r="M34" s="12">
        <f t="shared" si="0"/>
        <v>0</v>
      </c>
      <c r="N34" s="51">
        <f t="shared" si="1"/>
        <v>0</v>
      </c>
      <c r="O34" s="4"/>
      <c r="P34" s="64"/>
      <c r="Q34" s="4"/>
      <c r="R34" s="123"/>
      <c r="S34" s="123"/>
      <c r="T34" s="123"/>
      <c r="U34" s="62"/>
      <c r="V34" s="83"/>
      <c r="W34" s="285"/>
    </row>
    <row r="35" spans="1:23" x14ac:dyDescent="0.25">
      <c r="A35" s="8">
        <f>'Скорая медицинская помощь'!A35</f>
        <v>22</v>
      </c>
      <c r="B35" s="121" t="str">
        <f>'Скорая медицинская помощь'!C35</f>
        <v>ГБУЗ "УСТЬ-КАМЧАТСКАЯ РБ"</v>
      </c>
      <c r="C35" s="120">
        <f>'[1]410030'!$X$78</f>
        <v>390</v>
      </c>
      <c r="D35" s="43">
        <f>'[1]410030'!$Y$78</f>
        <v>59912.98</v>
      </c>
      <c r="E35" s="120">
        <f>'[1]410030'!$X$86</f>
        <v>0</v>
      </c>
      <c r="F35" s="43">
        <f>'[1]410030'!$Y$86</f>
        <v>0</v>
      </c>
      <c r="G35" s="11"/>
      <c r="H35" s="11"/>
      <c r="I35" s="120">
        <f>'[2]410030'!$X$78</f>
        <v>390</v>
      </c>
      <c r="J35" s="43">
        <f>'[2]410030'!$Y$78</f>
        <v>59912.98</v>
      </c>
      <c r="K35" s="120">
        <f>'[2]410030'!$X$86</f>
        <v>0</v>
      </c>
      <c r="L35" s="43">
        <f>'[2]410030'!$Y$86</f>
        <v>0</v>
      </c>
      <c r="M35" s="12">
        <f t="shared" si="0"/>
        <v>0</v>
      </c>
      <c r="N35" s="51">
        <f t="shared" si="1"/>
        <v>0</v>
      </c>
      <c r="O35" s="4"/>
      <c r="P35" s="64"/>
      <c r="Q35" s="4"/>
      <c r="R35" s="123"/>
      <c r="S35" s="123"/>
      <c r="T35" s="123"/>
      <c r="U35" s="62"/>
      <c r="V35" s="83"/>
      <c r="W35" s="285"/>
    </row>
    <row r="36" spans="1:23" x14ac:dyDescent="0.25">
      <c r="A36" s="8">
        <f>'Скорая медицинская помощь'!A36</f>
        <v>23</v>
      </c>
      <c r="B36" s="121" t="str">
        <f>'Скорая медицинская помощь'!C36</f>
        <v>ГБУЗ КК "КЛЮЧЕВСКАЯ РАЙОННАЯ БОЛЬНИЦА"</v>
      </c>
      <c r="C36" s="120">
        <f>'[1]410031'!$X$78</f>
        <v>601</v>
      </c>
      <c r="D36" s="43">
        <f>'[1]410031'!$Y$78</f>
        <v>80671.88</v>
      </c>
      <c r="E36" s="120">
        <f>'[1]410031'!$X$86</f>
        <v>0</v>
      </c>
      <c r="F36" s="43">
        <f>'[1]410031'!$Y$86</f>
        <v>0</v>
      </c>
      <c r="G36" s="11"/>
      <c r="H36" s="11"/>
      <c r="I36" s="120">
        <f>'[2]410031'!$X$78</f>
        <v>601</v>
      </c>
      <c r="J36" s="43">
        <f>'[2]410031'!$Y$78</f>
        <v>80671.88</v>
      </c>
      <c r="K36" s="120">
        <f>'[2]410031'!$X$86</f>
        <v>0</v>
      </c>
      <c r="L36" s="43">
        <f>'[2]410031'!$Y$86</f>
        <v>0</v>
      </c>
      <c r="M36" s="12">
        <f t="shared" si="0"/>
        <v>0</v>
      </c>
      <c r="N36" s="51">
        <f t="shared" si="1"/>
        <v>0</v>
      </c>
      <c r="O36" s="4"/>
      <c r="P36" s="64"/>
      <c r="Q36" s="4"/>
      <c r="R36" s="123"/>
      <c r="S36" s="123"/>
      <c r="T36" s="123"/>
      <c r="U36" s="62"/>
      <c r="V36" s="83"/>
      <c r="W36" s="285"/>
    </row>
    <row r="37" spans="1:23" x14ac:dyDescent="0.25">
      <c r="A37" s="8">
        <f>'Скорая медицинская помощь'!A37</f>
        <v>24</v>
      </c>
      <c r="B37" s="121" t="str">
        <f>'Скорая медицинская помощь'!C37</f>
        <v>ГБУЗ КК СРБ</v>
      </c>
      <c r="C37" s="120">
        <f>'[1]410032'!$X$78</f>
        <v>315</v>
      </c>
      <c r="D37" s="43">
        <f>'[1]410032'!$Y$78</f>
        <v>46671.54</v>
      </c>
      <c r="E37" s="120">
        <f>'[1]410032'!$X$86</f>
        <v>0</v>
      </c>
      <c r="F37" s="43">
        <f>'[1]410032'!$Y$86</f>
        <v>0</v>
      </c>
      <c r="G37" s="11"/>
      <c r="H37" s="11"/>
      <c r="I37" s="120">
        <f>'[2]410032'!$X$78</f>
        <v>315</v>
      </c>
      <c r="J37" s="43">
        <f>'[2]410032'!$Y$78</f>
        <v>46671.54</v>
      </c>
      <c r="K37" s="120">
        <f>'[2]410032'!$X$86</f>
        <v>0</v>
      </c>
      <c r="L37" s="43">
        <f>'[2]410032'!$Y$86</f>
        <v>0</v>
      </c>
      <c r="M37" s="12">
        <f t="shared" si="0"/>
        <v>0</v>
      </c>
      <c r="N37" s="51">
        <f t="shared" si="1"/>
        <v>0</v>
      </c>
      <c r="O37" s="4"/>
      <c r="P37" s="64"/>
      <c r="Q37" s="4"/>
      <c r="R37" s="123"/>
      <c r="S37" s="123"/>
      <c r="T37" s="123"/>
      <c r="U37" s="62"/>
      <c r="V37" s="83"/>
      <c r="W37" s="285"/>
    </row>
    <row r="38" spans="1:23" x14ac:dyDescent="0.25">
      <c r="A38" s="8">
        <f>'Скорая медицинская помощь'!A38</f>
        <v>25</v>
      </c>
      <c r="B38" s="121" t="str">
        <f>'Скорая медицинская помощь'!C38</f>
        <v>ГБУЗ КК БЫСТРИНСКАЯ РБ</v>
      </c>
      <c r="C38" s="120">
        <f>'[1]410033'!$X$78</f>
        <v>316</v>
      </c>
      <c r="D38" s="43">
        <f>'[1]410033'!$Y$78</f>
        <v>41837.75</v>
      </c>
      <c r="E38" s="120">
        <f>'[1]410033'!$X$86</f>
        <v>0</v>
      </c>
      <c r="F38" s="43">
        <f>'[1]410033'!$Y$86</f>
        <v>0</v>
      </c>
      <c r="G38" s="11"/>
      <c r="H38" s="11"/>
      <c r="I38" s="120">
        <f>'[2]410033'!$X$78</f>
        <v>316</v>
      </c>
      <c r="J38" s="43">
        <f>'[2]410033'!$Y$78</f>
        <v>41837.75</v>
      </c>
      <c r="K38" s="120">
        <f>'[2]410033'!$X$86</f>
        <v>0</v>
      </c>
      <c r="L38" s="43">
        <f>'[2]410033'!$Y$86</f>
        <v>0</v>
      </c>
      <c r="M38" s="12">
        <f t="shared" si="0"/>
        <v>0</v>
      </c>
      <c r="N38" s="51">
        <f t="shared" si="1"/>
        <v>0</v>
      </c>
      <c r="O38" s="4"/>
      <c r="P38" s="64"/>
      <c r="Q38" s="4"/>
      <c r="R38" s="123"/>
      <c r="S38" s="123"/>
      <c r="T38" s="123"/>
      <c r="U38" s="62"/>
      <c r="V38" s="83"/>
      <c r="W38" s="285"/>
    </row>
    <row r="39" spans="1:23" x14ac:dyDescent="0.25">
      <c r="A39" s="8">
        <f>'Скорая медицинская помощь'!A39</f>
        <v>26</v>
      </c>
      <c r="B39" s="121" t="str">
        <f>'Скорая медицинская помощь'!C39</f>
        <v>ГБУЗ КК ВГБ</v>
      </c>
      <c r="C39" s="120">
        <f>'[1]410035'!$X$78</f>
        <v>1581</v>
      </c>
      <c r="D39" s="43">
        <f>'[1]410035'!$Y$78</f>
        <v>294949.65999999997</v>
      </c>
      <c r="E39" s="120">
        <f>'[1]410035'!$X$86</f>
        <v>0</v>
      </c>
      <c r="F39" s="43">
        <f>'[1]410035'!$Y$86</f>
        <v>0</v>
      </c>
      <c r="G39" s="11"/>
      <c r="H39" s="11"/>
      <c r="I39" s="120">
        <f>'[2]410035'!$X$78</f>
        <v>1581</v>
      </c>
      <c r="J39" s="43">
        <f>'[2]410035'!$Y$78</f>
        <v>294949.65999999997</v>
      </c>
      <c r="K39" s="120">
        <f>'[2]410035'!$X$86</f>
        <v>0</v>
      </c>
      <c r="L39" s="43">
        <f>'[2]410035'!$Y$86</f>
        <v>0</v>
      </c>
      <c r="M39" s="12">
        <f t="shared" si="0"/>
        <v>0</v>
      </c>
      <c r="N39" s="51">
        <f t="shared" si="1"/>
        <v>0</v>
      </c>
      <c r="O39" s="353"/>
      <c r="P39" s="354"/>
      <c r="Q39" s="4"/>
      <c r="R39" s="123"/>
      <c r="S39" s="123"/>
      <c r="T39" s="123"/>
      <c r="U39" s="62"/>
      <c r="V39" s="83"/>
      <c r="W39" s="285"/>
    </row>
    <row r="40" spans="1:23" x14ac:dyDescent="0.25">
      <c r="A40" s="8">
        <f>'Скорая медицинская помощь'!A40</f>
        <v>27</v>
      </c>
      <c r="B40" s="121" t="str">
        <f>'Скорая медицинская помощь'!C40</f>
        <v>ГБУЗ КК НРБ</v>
      </c>
      <c r="C40" s="120">
        <f>'[1]410036'!$X$78</f>
        <v>40</v>
      </c>
      <c r="D40" s="43">
        <f>'[1]410036'!$Y$78</f>
        <v>21829.949999999997</v>
      </c>
      <c r="E40" s="120">
        <f>'[1]410036'!$X$86</f>
        <v>0</v>
      </c>
      <c r="F40" s="43">
        <f>'[1]410036'!$Y$86</f>
        <v>0</v>
      </c>
      <c r="G40" s="11"/>
      <c r="H40" s="11"/>
      <c r="I40" s="120">
        <f>'[2]410036'!$X$78</f>
        <v>40</v>
      </c>
      <c r="J40" s="43">
        <f>'[2]410036'!$Y$78</f>
        <v>21829.949999999997</v>
      </c>
      <c r="K40" s="120">
        <f>'[2]410036'!$X$86</f>
        <v>0</v>
      </c>
      <c r="L40" s="43">
        <f>'[2]410036'!$Y$86</f>
        <v>0</v>
      </c>
      <c r="M40" s="12">
        <f t="shared" si="0"/>
        <v>0</v>
      </c>
      <c r="N40" s="51">
        <f t="shared" si="1"/>
        <v>0</v>
      </c>
      <c r="O40" s="4"/>
      <c r="P40" s="64"/>
      <c r="Q40" s="4"/>
      <c r="R40" s="123"/>
      <c r="S40" s="123"/>
      <c r="T40" s="123"/>
      <c r="U40" s="62"/>
      <c r="V40" s="83"/>
      <c r="W40" s="285"/>
    </row>
    <row r="41" spans="1:23" x14ac:dyDescent="0.25">
      <c r="A41" s="8">
        <f>'Скорая медицинская помощь'!A41</f>
        <v>28</v>
      </c>
      <c r="B41" s="121" t="str">
        <f>'Скорая медицинская помощь'!C41</f>
        <v>ГБУЗ КК "ТИГИЛЬСКАЯ РБ"</v>
      </c>
      <c r="C41" s="120">
        <f>'[1]410037'!$X$78</f>
        <v>441</v>
      </c>
      <c r="D41" s="43">
        <f>'[1]410037'!$Y$78</f>
        <v>89363.94</v>
      </c>
      <c r="E41" s="120">
        <f>'[1]410037'!$X$86</f>
        <v>0</v>
      </c>
      <c r="F41" s="43">
        <f>'[1]410037'!$Y$86</f>
        <v>0</v>
      </c>
      <c r="G41" s="11"/>
      <c r="H41" s="11"/>
      <c r="I41" s="120">
        <f>'[2]410037'!$X$78</f>
        <v>441</v>
      </c>
      <c r="J41" s="43">
        <f>'[2]410037'!$Y$78</f>
        <v>89363.94</v>
      </c>
      <c r="K41" s="120">
        <f>'[2]410037'!$X$86</f>
        <v>0</v>
      </c>
      <c r="L41" s="43">
        <f>'[2]410037'!$Y$86</f>
        <v>0</v>
      </c>
      <c r="M41" s="12">
        <f>I41-C41</f>
        <v>0</v>
      </c>
      <c r="N41" s="51">
        <f t="shared" ref="N41" si="4">J41-D41</f>
        <v>0</v>
      </c>
      <c r="O41" s="4"/>
      <c r="P41" s="64"/>
      <c r="Q41" s="4"/>
      <c r="R41" s="123"/>
      <c r="S41" s="123"/>
      <c r="T41" s="123"/>
      <c r="U41" s="62"/>
      <c r="V41" s="83"/>
      <c r="W41" s="285"/>
    </row>
    <row r="42" spans="1:23" x14ac:dyDescent="0.25">
      <c r="A42" s="8">
        <f>'Скорая медицинская помощь'!A42</f>
        <v>29</v>
      </c>
      <c r="B42" s="121" t="str">
        <f>'Скорая медицинская помощь'!C42</f>
        <v>ГБУЗ КК КРБ</v>
      </c>
      <c r="C42" s="120">
        <f>'[1]410038'!$X$78</f>
        <v>433</v>
      </c>
      <c r="D42" s="43">
        <f>'[1]410038'!$Y$78</f>
        <v>59275.61</v>
      </c>
      <c r="E42" s="120">
        <f>'[1]410038'!$X$86</f>
        <v>0</v>
      </c>
      <c r="F42" s="43">
        <f>'[1]410038'!$Y$86</f>
        <v>0</v>
      </c>
      <c r="G42" s="11"/>
      <c r="H42" s="11"/>
      <c r="I42" s="120">
        <f>'[2]410038'!$X$78</f>
        <v>433</v>
      </c>
      <c r="J42" s="43">
        <f>'[2]410038'!$Y$78</f>
        <v>59275.61</v>
      </c>
      <c r="K42" s="120">
        <f>'[2]410038'!$X$86</f>
        <v>0</v>
      </c>
      <c r="L42" s="43">
        <f>'[2]410038'!$Y$86</f>
        <v>0</v>
      </c>
      <c r="M42" s="12">
        <f t="shared" si="0"/>
        <v>0</v>
      </c>
      <c r="N42" s="51">
        <f t="shared" si="1"/>
        <v>0</v>
      </c>
      <c r="O42" s="4"/>
      <c r="P42" s="64"/>
      <c r="Q42" s="4"/>
      <c r="R42" s="123"/>
      <c r="S42" s="123"/>
      <c r="T42" s="123"/>
      <c r="U42" s="62"/>
      <c r="V42" s="83"/>
      <c r="W42" s="285"/>
    </row>
    <row r="43" spans="1:23" x14ac:dyDescent="0.25">
      <c r="A43" s="8">
        <f>'Скорая медицинская помощь'!A43</f>
        <v>30</v>
      </c>
      <c r="B43" s="121" t="str">
        <f>'Скорая медицинская помощь'!C43</f>
        <v>ГБУЗ КК "ОЛЮТОРСКАЯ РАЙОННАЯ БОЛЬНИЦА"</v>
      </c>
      <c r="C43" s="120">
        <f>'[1]410039'!$X$78</f>
        <v>515</v>
      </c>
      <c r="D43" s="43">
        <f>'[1]410039'!$Y$78</f>
        <v>65910.510000000009</v>
      </c>
      <c r="E43" s="120">
        <f>'[1]410039'!$X$86</f>
        <v>0</v>
      </c>
      <c r="F43" s="43">
        <f>'[1]410039'!$Y$86</f>
        <v>0</v>
      </c>
      <c r="G43" s="11"/>
      <c r="H43" s="11"/>
      <c r="I43" s="120">
        <f>'[2]410039'!$X$78</f>
        <v>515</v>
      </c>
      <c r="J43" s="43">
        <f>'[2]410039'!$Y$78</f>
        <v>65910.510000000009</v>
      </c>
      <c r="K43" s="120">
        <f>'[2]410039'!$X$86</f>
        <v>0</v>
      </c>
      <c r="L43" s="43">
        <f>'[2]410039'!$Y$86</f>
        <v>0</v>
      </c>
      <c r="M43" s="12">
        <f t="shared" si="0"/>
        <v>0</v>
      </c>
      <c r="N43" s="51">
        <f t="shared" si="1"/>
        <v>0</v>
      </c>
      <c r="O43" s="4"/>
      <c r="P43" s="64"/>
      <c r="Q43" s="4"/>
      <c r="R43" s="123"/>
      <c r="S43" s="123"/>
      <c r="T43" s="123"/>
      <c r="U43" s="62"/>
      <c r="V43" s="83"/>
      <c r="W43" s="285"/>
    </row>
    <row r="44" spans="1:23" x14ac:dyDescent="0.25">
      <c r="A44" s="8">
        <f>'Скорая медицинская помощь'!A44</f>
        <v>31</v>
      </c>
      <c r="B44" s="121" t="str">
        <f>'Скорая медицинская помощь'!C44</f>
        <v>ГБУЗ КК "ПЕНЖИНСКАЯ РБ"</v>
      </c>
      <c r="C44" s="120">
        <f>'[1]410040'!$X$78</f>
        <v>225</v>
      </c>
      <c r="D44" s="43">
        <f>'[1]410040'!$Y$78</f>
        <v>70798.459999999992</v>
      </c>
      <c r="E44" s="120">
        <f>'[1]410040'!$X$86</f>
        <v>0</v>
      </c>
      <c r="F44" s="43">
        <f>'[1]410040'!$Y$86</f>
        <v>0</v>
      </c>
      <c r="G44" s="11"/>
      <c r="H44" s="11"/>
      <c r="I44" s="120">
        <f>'[2]410040'!$X$78</f>
        <v>225</v>
      </c>
      <c r="J44" s="43">
        <f>'[2]410040'!$Y$78</f>
        <v>70798.459999999992</v>
      </c>
      <c r="K44" s="120">
        <f>'[2]410040'!$X$86</f>
        <v>0</v>
      </c>
      <c r="L44" s="43">
        <f>'[2]410040'!$Y$86</f>
        <v>0</v>
      </c>
      <c r="M44" s="12">
        <f t="shared" si="0"/>
        <v>0</v>
      </c>
      <c r="N44" s="51">
        <f t="shared" si="1"/>
        <v>0</v>
      </c>
      <c r="O44" s="4"/>
      <c r="P44" s="64"/>
      <c r="Q44" s="4"/>
      <c r="R44" s="123"/>
      <c r="S44" s="123"/>
      <c r="T44" s="123"/>
      <c r="U44" s="62"/>
      <c r="V44" s="83"/>
      <c r="W44" s="285"/>
    </row>
    <row r="45" spans="1:23" x14ac:dyDescent="0.25">
      <c r="A45" s="8">
        <f>'Скорая медицинская помощь'!A45</f>
        <v>32</v>
      </c>
      <c r="B45" s="121" t="str">
        <f>'Скорая медицинская помощь'!C45</f>
        <v>Камчатская больница ФГБУЗ ДВОМЦ ФМБА России</v>
      </c>
      <c r="C45" s="120">
        <f>'[1]410042'!$X$78</f>
        <v>535</v>
      </c>
      <c r="D45" s="43">
        <f>'[1]410042'!$Y$78</f>
        <v>91279.71</v>
      </c>
      <c r="E45" s="120">
        <f>'[1]410042'!$X$86</f>
        <v>45</v>
      </c>
      <c r="F45" s="43">
        <f>'[1]410042'!$Y$86</f>
        <v>22827.52</v>
      </c>
      <c r="G45" s="11"/>
      <c r="H45" s="11"/>
      <c r="I45" s="120">
        <f>'[2]410042'!$X$78</f>
        <v>535</v>
      </c>
      <c r="J45" s="43">
        <f>'[2]410042'!$Y$78</f>
        <v>91279.71</v>
      </c>
      <c r="K45" s="120">
        <f>'[2]410042'!$X$86</f>
        <v>45</v>
      </c>
      <c r="L45" s="43">
        <f>'[2]410042'!$Y$86</f>
        <v>22827.52</v>
      </c>
      <c r="M45" s="12">
        <f t="shared" si="0"/>
        <v>0</v>
      </c>
      <c r="N45" s="51">
        <f t="shared" si="1"/>
        <v>0</v>
      </c>
      <c r="O45" s="4"/>
      <c r="P45" s="64"/>
      <c r="Q45" s="4"/>
      <c r="R45" s="123"/>
      <c r="S45" s="123"/>
      <c r="T45" s="123"/>
      <c r="U45" s="62"/>
      <c r="V45" s="83"/>
      <c r="W45" s="285"/>
    </row>
    <row r="46" spans="1:23" x14ac:dyDescent="0.25">
      <c r="A46" s="8">
        <f>'Скорая медицинская помощь'!A46</f>
        <v>33</v>
      </c>
      <c r="B46" s="121" t="str">
        <f>'Скорая медицинская помощь'!C46</f>
        <v>ФКУЗ "МСЧ МВД РОССИИ ПО КК"</v>
      </c>
      <c r="C46" s="120">
        <f>'[1]410043'!$X$78</f>
        <v>10</v>
      </c>
      <c r="D46" s="43">
        <f>'[1]410043'!$Y$78</f>
        <v>1054.46</v>
      </c>
      <c r="E46" s="120">
        <f>'[1]410043'!$X$86</f>
        <v>0</v>
      </c>
      <c r="F46" s="43">
        <f>'[1]410043'!$Y$86</f>
        <v>0</v>
      </c>
      <c r="G46" s="11"/>
      <c r="H46" s="11"/>
      <c r="I46" s="120">
        <f>'[2]410043'!$X$78</f>
        <v>10</v>
      </c>
      <c r="J46" s="43">
        <f>'[2]410043'!$Y$78</f>
        <v>1054.46</v>
      </c>
      <c r="K46" s="120">
        <f>'[2]410043'!$X$86</f>
        <v>0</v>
      </c>
      <c r="L46" s="43">
        <f>'[2]410043'!$Y$86</f>
        <v>0</v>
      </c>
      <c r="M46" s="12">
        <f t="shared" ref="M46:M62" si="5">I46-C46</f>
        <v>0</v>
      </c>
      <c r="N46" s="51">
        <f t="shared" ref="N46:N62" si="6">J46-D46</f>
        <v>0</v>
      </c>
      <c r="O46" s="4"/>
      <c r="P46" s="64"/>
      <c r="Q46" s="4"/>
      <c r="R46" s="123"/>
      <c r="S46" s="123"/>
      <c r="T46" s="123"/>
      <c r="U46" s="62"/>
      <c r="V46" s="83"/>
      <c r="W46" s="285"/>
    </row>
    <row r="47" spans="1:23" x14ac:dyDescent="0.25">
      <c r="A47" s="8">
        <f>'Скорая медицинская помощь'!A47</f>
        <v>34</v>
      </c>
      <c r="B47" s="121" t="str">
        <f>'Скорая медицинская помощь'!C47</f>
        <v>ГБУЗ ККДИБ</v>
      </c>
      <c r="C47" s="120">
        <f>'[1]410046'!$X$78</f>
        <v>1800</v>
      </c>
      <c r="D47" s="43">
        <f>'[1]410046'!$Y$78</f>
        <v>282701.58</v>
      </c>
      <c r="E47" s="120">
        <f>'[1]410046'!$X$86</f>
        <v>0</v>
      </c>
      <c r="F47" s="43">
        <f>'[1]410046'!$Y$86</f>
        <v>0</v>
      </c>
      <c r="G47" s="11"/>
      <c r="H47" s="11"/>
      <c r="I47" s="120">
        <f>'[2]410046'!$X$78</f>
        <v>1800</v>
      </c>
      <c r="J47" s="43">
        <f>'[2]410046'!$Y$78</f>
        <v>282701.58</v>
      </c>
      <c r="K47" s="120">
        <f>'[2]410046'!$X$86</f>
        <v>0</v>
      </c>
      <c r="L47" s="43">
        <f>'[2]410046'!$Y$86</f>
        <v>0</v>
      </c>
      <c r="M47" s="12">
        <f t="shared" si="5"/>
        <v>0</v>
      </c>
      <c r="N47" s="192">
        <f t="shared" si="6"/>
        <v>0</v>
      </c>
      <c r="O47" s="4"/>
      <c r="P47" s="64"/>
      <c r="Q47" s="4"/>
      <c r="R47" s="123"/>
      <c r="S47" s="123"/>
      <c r="T47" s="123"/>
      <c r="U47" s="62"/>
      <c r="V47" s="83"/>
      <c r="W47" s="285"/>
    </row>
    <row r="48" spans="1:23" x14ac:dyDescent="0.25">
      <c r="A48" s="8">
        <f>'Скорая медицинская помощь'!A48</f>
        <v>35</v>
      </c>
      <c r="B48" s="121" t="str">
        <f>'Скорая медицинская помощь'!C48</f>
        <v>ГБУЗ КК "ОЗЕРНОВСКАЯ РАЙОННАЯ БОЛЬНИЦА"</v>
      </c>
      <c r="C48" s="120">
        <f>'[1]410047'!$X$78</f>
        <v>204</v>
      </c>
      <c r="D48" s="43">
        <f>'[1]410047'!$Y$78</f>
        <v>40206.050000000003</v>
      </c>
      <c r="E48" s="120">
        <f>'[1]410047'!$X$86</f>
        <v>0</v>
      </c>
      <c r="F48" s="43">
        <f>'[1]410047'!$Y$86</f>
        <v>0</v>
      </c>
      <c r="G48" s="11"/>
      <c r="H48" s="11"/>
      <c r="I48" s="120">
        <f>'[2]410047'!$X$78</f>
        <v>204</v>
      </c>
      <c r="J48" s="43">
        <f>'[2]410047'!$Y$78</f>
        <v>40206.050000000003</v>
      </c>
      <c r="K48" s="120">
        <f>'[2]410047'!$X$86</f>
        <v>0</v>
      </c>
      <c r="L48" s="43">
        <f>'[2]410047'!$Y$86</f>
        <v>0</v>
      </c>
      <c r="M48" s="12">
        <f t="shared" si="5"/>
        <v>0</v>
      </c>
      <c r="N48" s="51">
        <f>J48-D48</f>
        <v>0</v>
      </c>
      <c r="O48" s="4"/>
      <c r="P48" s="64"/>
      <c r="Q48" s="4"/>
      <c r="R48" s="123"/>
      <c r="S48" s="123"/>
      <c r="T48" s="123"/>
      <c r="U48" s="62"/>
      <c r="V48" s="83"/>
      <c r="W48" s="285"/>
    </row>
    <row r="49" spans="1:23" x14ac:dyDescent="0.25">
      <c r="A49" s="8">
        <f>'Скорая медицинская помощь'!A49</f>
        <v>36</v>
      </c>
      <c r="B49" s="121" t="str">
        <f>'Скорая медицинская помощь'!C49</f>
        <v>ГБУЗ КК ЕССМП</v>
      </c>
      <c r="C49" s="120">
        <f>'[1]410051'!$X$78</f>
        <v>0</v>
      </c>
      <c r="D49" s="43">
        <f>'[1]410051'!$Y$78</f>
        <v>0</v>
      </c>
      <c r="E49" s="120">
        <f>'[1]410051'!$X$86</f>
        <v>0</v>
      </c>
      <c r="F49" s="43">
        <f>'[1]410051'!$Y$86</f>
        <v>0</v>
      </c>
      <c r="G49" s="11"/>
      <c r="H49" s="11"/>
      <c r="I49" s="120">
        <f>'[2]410051'!$X$78</f>
        <v>0</v>
      </c>
      <c r="J49" s="43">
        <f>'[2]410051'!$Y$78</f>
        <v>0</v>
      </c>
      <c r="K49" s="120">
        <f>'[2]410051'!$X$86</f>
        <v>0</v>
      </c>
      <c r="L49" s="43">
        <f>'[2]410051'!$Y$86</f>
        <v>0</v>
      </c>
      <c r="M49" s="12">
        <f t="shared" si="5"/>
        <v>0</v>
      </c>
      <c r="N49" s="51">
        <f t="shared" si="6"/>
        <v>0</v>
      </c>
      <c r="O49" s="4"/>
      <c r="P49" s="64"/>
      <c r="Q49" s="4"/>
      <c r="R49" s="123"/>
      <c r="S49" s="123"/>
      <c r="T49" s="123"/>
      <c r="U49" s="62"/>
      <c r="V49" s="83"/>
      <c r="W49" s="285"/>
    </row>
    <row r="50" spans="1:23" x14ac:dyDescent="0.25">
      <c r="A50" s="8">
        <f>'Скорая медицинская помощь'!A50</f>
        <v>37</v>
      </c>
      <c r="B50" s="121" t="str">
        <f>'Скорая медицинская помощь'!C50</f>
        <v>ГБУЗКК "ПКГССМП"</v>
      </c>
      <c r="C50" s="120">
        <f>'[1]410052'!$X$78</f>
        <v>0</v>
      </c>
      <c r="D50" s="43">
        <f>'[1]410052'!$Y$78</f>
        <v>0</v>
      </c>
      <c r="E50" s="120">
        <f>'[1]410052'!$X$86</f>
        <v>0</v>
      </c>
      <c r="F50" s="43">
        <f>'[1]410052'!$Y$86</f>
        <v>0</v>
      </c>
      <c r="G50" s="11"/>
      <c r="H50" s="11"/>
      <c r="I50" s="120">
        <f>'[2]410052'!$X$78</f>
        <v>0</v>
      </c>
      <c r="J50" s="43">
        <f>'[2]410052'!$Y$78</f>
        <v>0</v>
      </c>
      <c r="K50" s="120">
        <f>'[2]410052'!$X$86</f>
        <v>0</v>
      </c>
      <c r="L50" s="43">
        <f>'[2]410052'!$Y$86</f>
        <v>0</v>
      </c>
      <c r="M50" s="12">
        <f t="shared" si="5"/>
        <v>0</v>
      </c>
      <c r="N50" s="51">
        <f t="shared" si="6"/>
        <v>0</v>
      </c>
      <c r="O50" s="4"/>
      <c r="P50" s="64"/>
      <c r="Q50" s="4"/>
      <c r="R50" s="123"/>
      <c r="S50" s="123"/>
      <c r="T50" s="123"/>
      <c r="U50" s="62"/>
      <c r="V50" s="83"/>
      <c r="W50" s="285"/>
    </row>
    <row r="51" spans="1:23" x14ac:dyDescent="0.25">
      <c r="A51" s="8">
        <f>'Скорая медицинская помощь'!A51</f>
        <v>38</v>
      </c>
      <c r="B51" s="121" t="str">
        <f>'Скорая медицинская помощь'!C51</f>
        <v>ООО "КНК"</v>
      </c>
      <c r="C51" s="120">
        <f>'[1]410056'!$X$78</f>
        <v>0</v>
      </c>
      <c r="D51" s="43">
        <f>'[1]410056'!$Y$78</f>
        <v>0</v>
      </c>
      <c r="E51" s="120">
        <f>'[1]410056'!$X$86</f>
        <v>0</v>
      </c>
      <c r="F51" s="43">
        <f>'[1]410056'!$Y$86</f>
        <v>0</v>
      </c>
      <c r="G51" s="11"/>
      <c r="H51" s="11"/>
      <c r="I51" s="120">
        <f>'[2]410056'!$X$78</f>
        <v>0</v>
      </c>
      <c r="J51" s="43">
        <f>'[2]410056'!$Y$78</f>
        <v>0</v>
      </c>
      <c r="K51" s="120">
        <f>'[2]410056'!$X$86</f>
        <v>0</v>
      </c>
      <c r="L51" s="43">
        <f>'[2]410056'!$Y$86</f>
        <v>0</v>
      </c>
      <c r="M51" s="12">
        <f t="shared" si="5"/>
        <v>0</v>
      </c>
      <c r="N51" s="51">
        <f t="shared" si="6"/>
        <v>0</v>
      </c>
      <c r="O51" s="4"/>
      <c r="P51" s="64"/>
      <c r="Q51" s="4"/>
      <c r="R51" s="123"/>
      <c r="S51" s="123"/>
      <c r="T51" s="123"/>
      <c r="U51" s="62"/>
      <c r="V51" s="83"/>
      <c r="W51" s="285"/>
    </row>
    <row r="52" spans="1:23" x14ac:dyDescent="0.25">
      <c r="A52" s="8">
        <f>'Скорая медицинская помощь'!A52</f>
        <v>39</v>
      </c>
      <c r="B52" s="121" t="str">
        <f>'Скорая медицинская помощь'!C52</f>
        <v>ООО РЦ "ОРМЕДИУМ"</v>
      </c>
      <c r="C52" s="120">
        <f>'[1]410058'!$X$78</f>
        <v>0</v>
      </c>
      <c r="D52" s="43">
        <f>'[1]410058'!$Y$78</f>
        <v>0</v>
      </c>
      <c r="E52" s="120">
        <f>'[1]410058'!$X$86</f>
        <v>0</v>
      </c>
      <c r="F52" s="43">
        <f>'[1]410058'!$Y$86</f>
        <v>0</v>
      </c>
      <c r="G52" s="11"/>
      <c r="H52" s="11"/>
      <c r="I52" s="120">
        <f>'[2]410058'!$X$78</f>
        <v>0</v>
      </c>
      <c r="J52" s="43">
        <f>'[2]410058'!$Y$78</f>
        <v>0</v>
      </c>
      <c r="K52" s="120">
        <f>'[2]410058'!$X$86</f>
        <v>0</v>
      </c>
      <c r="L52" s="43">
        <f>'[2]410058'!$Y$86</f>
        <v>0</v>
      </c>
      <c r="M52" s="12">
        <f t="shared" si="5"/>
        <v>0</v>
      </c>
      <c r="N52" s="51">
        <f t="shared" si="6"/>
        <v>0</v>
      </c>
      <c r="O52" s="4"/>
      <c r="P52" s="64"/>
      <c r="Q52" s="4"/>
      <c r="R52" s="123"/>
      <c r="S52" s="123"/>
      <c r="T52" s="123"/>
      <c r="U52" s="62"/>
      <c r="V52" s="83"/>
      <c r="W52" s="285"/>
    </row>
    <row r="53" spans="1:23" x14ac:dyDescent="0.25">
      <c r="A53" s="8">
        <f>'Скорая медицинская помощь'!A53</f>
        <v>0</v>
      </c>
      <c r="B53" s="121">
        <f>'Скорая медицинская помощь'!C53</f>
        <v>0</v>
      </c>
      <c r="C53" s="120">
        <f>'[1]410064'!$X$78</f>
        <v>0</v>
      </c>
      <c r="D53" s="43">
        <f>'[1]410064'!$Y$78</f>
        <v>0</v>
      </c>
      <c r="E53" s="120">
        <f>'[1]410064'!$X$86</f>
        <v>0</v>
      </c>
      <c r="F53" s="43">
        <f>'[1]410064'!$Y$86</f>
        <v>0</v>
      </c>
      <c r="G53" s="11"/>
      <c r="H53" s="11"/>
      <c r="I53" s="120">
        <f>'[2]410064'!$X$78</f>
        <v>0</v>
      </c>
      <c r="J53" s="43">
        <f>'[2]410064'!$Y$78</f>
        <v>0</v>
      </c>
      <c r="K53" s="120">
        <f>'[2]410064'!$X$86</f>
        <v>0</v>
      </c>
      <c r="L53" s="43">
        <f>'[2]410064'!$Y$86</f>
        <v>0</v>
      </c>
      <c r="M53" s="12">
        <f t="shared" si="5"/>
        <v>0</v>
      </c>
      <c r="N53" s="51">
        <f t="shared" si="6"/>
        <v>0</v>
      </c>
      <c r="O53" s="4"/>
      <c r="P53" s="64"/>
      <c r="Q53" s="4"/>
      <c r="R53" s="123"/>
      <c r="S53" s="123"/>
      <c r="T53" s="123"/>
      <c r="U53" s="62"/>
      <c r="V53" s="83"/>
      <c r="W53" s="285"/>
    </row>
    <row r="54" spans="1:23" x14ac:dyDescent="0.25">
      <c r="A54" s="8">
        <f>'Скорая медицинская помощь'!A54</f>
        <v>41</v>
      </c>
      <c r="B54" s="121" t="str">
        <f>'Скорая медицинская помощь'!C54</f>
        <v>ГБУЗ КК ЦОЗМП</v>
      </c>
      <c r="C54" s="120">
        <f>'[1]410068'!$X$78</f>
        <v>0</v>
      </c>
      <c r="D54" s="43">
        <f>'[1]410068'!$Y$78</f>
        <v>0</v>
      </c>
      <c r="E54" s="120">
        <f>'[1]410068'!$X$86</f>
        <v>0</v>
      </c>
      <c r="F54" s="43">
        <f>'[1]410068'!$Y$86</f>
        <v>0</v>
      </c>
      <c r="G54" s="11"/>
      <c r="H54" s="11"/>
      <c r="I54" s="120">
        <f>'[2]410068'!$X$78</f>
        <v>0</v>
      </c>
      <c r="J54" s="43">
        <f>'[2]410068'!$Y$78</f>
        <v>0</v>
      </c>
      <c r="K54" s="120">
        <f>'[2]410068'!$X$86</f>
        <v>0</v>
      </c>
      <c r="L54" s="43">
        <f>'[2]410068'!$Y$86</f>
        <v>0</v>
      </c>
      <c r="M54" s="12">
        <f t="shared" si="5"/>
        <v>0</v>
      </c>
      <c r="N54" s="51">
        <f t="shared" si="6"/>
        <v>0</v>
      </c>
      <c r="O54" s="4"/>
      <c r="P54" s="64"/>
      <c r="Q54" s="4"/>
      <c r="R54" s="123"/>
      <c r="S54" s="123"/>
      <c r="T54" s="123"/>
      <c r="U54" s="62"/>
      <c r="V54" s="83"/>
      <c r="W54" s="285"/>
    </row>
    <row r="55" spans="1:23" x14ac:dyDescent="0.25">
      <c r="A55" s="8">
        <f>'Скорая медицинская помощь'!A55</f>
        <v>42</v>
      </c>
      <c r="B55" s="121" t="str">
        <f>'Скорая медицинская помощь'!C55</f>
        <v>ООО "ИМПУЛЬС"</v>
      </c>
      <c r="C55" s="120">
        <f>'[1]410069'!$X$78</f>
        <v>0</v>
      </c>
      <c r="D55" s="43">
        <f>'[1]410069'!$Y$78</f>
        <v>0</v>
      </c>
      <c r="E55" s="120">
        <f>'[1]410069'!$X$86</f>
        <v>0</v>
      </c>
      <c r="F55" s="43">
        <f>'[1]410069'!$Y$86</f>
        <v>0</v>
      </c>
      <c r="G55" s="11"/>
      <c r="H55" s="11"/>
      <c r="I55" s="120">
        <f>'[2]410069'!$X$78</f>
        <v>0</v>
      </c>
      <c r="J55" s="43">
        <f>'[2]410069'!$Y$78</f>
        <v>0</v>
      </c>
      <c r="K55" s="120">
        <f>'[2]410069'!$X$86</f>
        <v>0</v>
      </c>
      <c r="L55" s="43">
        <f>'[2]410069'!$Y$86</f>
        <v>0</v>
      </c>
      <c r="M55" s="12">
        <f t="shared" si="5"/>
        <v>0</v>
      </c>
      <c r="N55" s="51">
        <f t="shared" si="6"/>
        <v>0</v>
      </c>
      <c r="O55" s="4"/>
      <c r="P55" s="64"/>
      <c r="Q55" s="4"/>
      <c r="R55" s="123"/>
      <c r="S55" s="123"/>
      <c r="T55" s="123"/>
      <c r="U55" s="62"/>
      <c r="V55" s="83"/>
      <c r="W55" s="285"/>
    </row>
    <row r="56" spans="1:23" x14ac:dyDescent="0.25">
      <c r="A56" s="8">
        <f>'Скорая медицинская помощь'!A56</f>
        <v>43</v>
      </c>
      <c r="B56" s="121" t="str">
        <f>'Скорая медицинская помощь'!C56</f>
        <v>ООО ДЦ "ЖЕМЧУЖИНА КАМЧАТКИ"</v>
      </c>
      <c r="C56" s="120">
        <f>'[1]410071'!$X$78</f>
        <v>0</v>
      </c>
      <c r="D56" s="43">
        <f>'[1]410071'!$Y$78</f>
        <v>0</v>
      </c>
      <c r="E56" s="120">
        <f>'[1]410071'!$X$86</f>
        <v>0</v>
      </c>
      <c r="F56" s="43">
        <f>'[1]410071'!$Y$86</f>
        <v>0</v>
      </c>
      <c r="G56" s="11"/>
      <c r="H56" s="11"/>
      <c r="I56" s="120">
        <f>'[2]410071'!$X$78</f>
        <v>0</v>
      </c>
      <c r="J56" s="43">
        <f>'[2]410071'!$Y$78</f>
        <v>0</v>
      </c>
      <c r="K56" s="120">
        <f>'[2]410071'!$X$86</f>
        <v>0</v>
      </c>
      <c r="L56" s="43">
        <f>'[2]410071'!$Y$86</f>
        <v>0</v>
      </c>
      <c r="M56" s="12">
        <f t="shared" si="5"/>
        <v>0</v>
      </c>
      <c r="N56" s="51">
        <f t="shared" si="6"/>
        <v>0</v>
      </c>
      <c r="O56" s="4"/>
      <c r="P56" s="64"/>
      <c r="Q56" s="4"/>
      <c r="R56" s="123"/>
      <c r="S56" s="123"/>
      <c r="T56" s="123"/>
      <c r="U56" s="62"/>
      <c r="V56" s="83"/>
      <c r="W56" s="285"/>
    </row>
    <row r="57" spans="1:23" x14ac:dyDescent="0.25">
      <c r="A57" s="8">
        <f>'Скорая медицинская помощь'!A57</f>
        <v>44</v>
      </c>
      <c r="B57" s="121" t="str">
        <f>'Скорая медицинская помощь'!C57</f>
        <v>ЦЕНТР СПИД</v>
      </c>
      <c r="C57" s="120">
        <f>'[1]410077'!$X$78</f>
        <v>1248</v>
      </c>
      <c r="D57" s="43">
        <f>'[1]410077'!$Y$78</f>
        <v>273025.75</v>
      </c>
      <c r="E57" s="120">
        <f>'[1]410077'!$X$86</f>
        <v>0</v>
      </c>
      <c r="F57" s="43">
        <f>'[1]410077'!$Y$86</f>
        <v>0</v>
      </c>
      <c r="G57" s="11"/>
      <c r="H57" s="11"/>
      <c r="I57" s="120">
        <f>'[2]410077'!$X$78</f>
        <v>1248</v>
      </c>
      <c r="J57" s="43">
        <f>'[2]410077'!$Y$78</f>
        <v>273025.75</v>
      </c>
      <c r="K57" s="120">
        <f>'[2]410077'!$X$86</f>
        <v>0</v>
      </c>
      <c r="L57" s="43">
        <f>'[2]410077'!$Y$86</f>
        <v>0</v>
      </c>
      <c r="M57" s="12">
        <f t="shared" si="5"/>
        <v>0</v>
      </c>
      <c r="N57" s="51">
        <f t="shared" si="6"/>
        <v>0</v>
      </c>
      <c r="O57" s="4"/>
      <c r="P57" s="64"/>
      <c r="Q57" s="4"/>
      <c r="R57" s="123"/>
      <c r="S57" s="123"/>
      <c r="T57" s="123"/>
      <c r="U57" s="62"/>
      <c r="V57" s="83"/>
      <c r="W57" s="285"/>
    </row>
    <row r="58" spans="1:23" x14ac:dyDescent="0.25">
      <c r="A58" s="8">
        <f>'Скорая медицинская помощь'!A58</f>
        <v>45</v>
      </c>
      <c r="B58" s="121" t="str">
        <f>'Скорая медицинская помощь'!C58</f>
        <v>ООО "М-ЛАЙН"</v>
      </c>
      <c r="C58" s="120">
        <f>'[1]410084'!$X$78</f>
        <v>0</v>
      </c>
      <c r="D58" s="43">
        <f>'[1]410084'!$Y$78</f>
        <v>0</v>
      </c>
      <c r="E58" s="120">
        <f>'[1]410084'!$X$86</f>
        <v>0</v>
      </c>
      <c r="F58" s="43">
        <f>'[1]410084'!$Y$86</f>
        <v>0</v>
      </c>
      <c r="G58" s="11"/>
      <c r="H58" s="11"/>
      <c r="I58" s="120">
        <f>'[2]410084'!$X$78</f>
        <v>0</v>
      </c>
      <c r="J58" s="43">
        <f>'[2]410084'!$Y$78</f>
        <v>0</v>
      </c>
      <c r="K58" s="120">
        <f>'[2]410084'!$X$86</f>
        <v>0</v>
      </c>
      <c r="L58" s="43">
        <f>'[2]410084'!$Y$86</f>
        <v>0</v>
      </c>
      <c r="M58" s="12">
        <f t="shared" si="5"/>
        <v>0</v>
      </c>
      <c r="N58" s="51">
        <f t="shared" si="6"/>
        <v>0</v>
      </c>
      <c r="O58" s="4"/>
      <c r="P58" s="64"/>
      <c r="Q58" s="4"/>
      <c r="R58" s="123"/>
      <c r="S58" s="123"/>
      <c r="T58" s="123"/>
      <c r="U58" s="62"/>
      <c r="V58" s="83"/>
      <c r="W58" s="285"/>
    </row>
    <row r="59" spans="1:23" x14ac:dyDescent="0.25">
      <c r="A59" s="8">
        <f>'Скорая медицинская помощь'!A59</f>
        <v>46</v>
      </c>
      <c r="B59" s="121" t="str">
        <f>'Скорая медицинская помощь'!C59</f>
        <v>ООО "ЮНИЛАБ-ХАБАРОВСК"</v>
      </c>
      <c r="C59" s="120">
        <f>'[1]410087'!$X$78</f>
        <v>0</v>
      </c>
      <c r="D59" s="43">
        <f>'[1]410087'!$Y$78</f>
        <v>0</v>
      </c>
      <c r="E59" s="120">
        <f>'[1]410087'!$X$86</f>
        <v>0</v>
      </c>
      <c r="F59" s="43">
        <f>'[1]410087'!$Y$86</f>
        <v>0</v>
      </c>
      <c r="G59" s="11"/>
      <c r="H59" s="11"/>
      <c r="I59" s="120">
        <f>'[2]410087'!$X$78</f>
        <v>0</v>
      </c>
      <c r="J59" s="43">
        <f>'[2]410087'!$Y$78</f>
        <v>0</v>
      </c>
      <c r="K59" s="120">
        <f>'[2]410087'!$X$86</f>
        <v>0</v>
      </c>
      <c r="L59" s="43">
        <f>'[2]410087'!$Y$86</f>
        <v>0</v>
      </c>
      <c r="M59" s="12">
        <f t="shared" si="5"/>
        <v>0</v>
      </c>
      <c r="N59" s="51">
        <f t="shared" si="6"/>
        <v>0</v>
      </c>
      <c r="O59" s="4"/>
      <c r="P59" s="64"/>
      <c r="Q59" s="4"/>
      <c r="R59" s="123"/>
      <c r="S59" s="123"/>
      <c r="T59" s="123"/>
      <c r="U59" s="62"/>
      <c r="V59" s="83"/>
      <c r="W59" s="285"/>
    </row>
    <row r="60" spans="1:23" x14ac:dyDescent="0.25">
      <c r="A60" s="8">
        <f>'Скорая медицинская помощь'!A60</f>
        <v>47</v>
      </c>
      <c r="B60" s="121" t="str">
        <f>'Скорая медицинская помощь'!C60</f>
        <v>ГБУЗ ККПТД</v>
      </c>
      <c r="C60" s="120">
        <f>'[1]410089'!$X$78</f>
        <v>0</v>
      </c>
      <c r="D60" s="43">
        <f>'[1]410089'!$Y$78</f>
        <v>0</v>
      </c>
      <c r="E60" s="120">
        <f>'[1]410089'!$X$86</f>
        <v>0</v>
      </c>
      <c r="F60" s="43">
        <f>'[1]410089'!$Y$86</f>
        <v>0</v>
      </c>
      <c r="G60" s="11"/>
      <c r="H60" s="11"/>
      <c r="I60" s="120">
        <f>'[2]410089'!$X$78</f>
        <v>0</v>
      </c>
      <c r="J60" s="43">
        <f>'[2]410089'!$Y$78</f>
        <v>0</v>
      </c>
      <c r="K60" s="120">
        <f>'[2]410089'!$X$86</f>
        <v>0</v>
      </c>
      <c r="L60" s="43">
        <f>'[2]410089'!$Y$86</f>
        <v>0</v>
      </c>
      <c r="M60" s="12">
        <f t="shared" si="5"/>
        <v>0</v>
      </c>
      <c r="N60" s="51">
        <f t="shared" si="6"/>
        <v>0</v>
      </c>
      <c r="O60" s="4"/>
      <c r="P60" s="64"/>
      <c r="Q60" s="4"/>
      <c r="R60" s="123"/>
      <c r="S60" s="123"/>
      <c r="T60" s="123"/>
      <c r="U60" s="62"/>
      <c r="V60" s="83"/>
      <c r="W60" s="285"/>
    </row>
    <row r="61" spans="1:23" x14ac:dyDescent="0.25">
      <c r="A61" s="8">
        <f>'Скорая медицинская помощь'!A61</f>
        <v>0</v>
      </c>
      <c r="B61" s="121">
        <f>'Скорая медицинская помощь'!C61</f>
        <v>0</v>
      </c>
      <c r="C61" s="120">
        <f>'[1]410092'!$X$78</f>
        <v>0</v>
      </c>
      <c r="D61" s="43">
        <f>'[1]410092'!$Y$78</f>
        <v>0</v>
      </c>
      <c r="E61" s="120">
        <f>'[1]410092'!$X$86</f>
        <v>0</v>
      </c>
      <c r="F61" s="43">
        <f>'[1]410092'!$Y$86</f>
        <v>0</v>
      </c>
      <c r="G61" s="11"/>
      <c r="H61" s="11"/>
      <c r="I61" s="120">
        <f>'[2]410092'!$X$78</f>
        <v>0</v>
      </c>
      <c r="J61" s="43">
        <f>'[2]410092'!$Y$78</f>
        <v>0</v>
      </c>
      <c r="K61" s="120">
        <f>'[2]410092'!$X$86</f>
        <v>0</v>
      </c>
      <c r="L61" s="43">
        <f>'[2]410092'!$Y$86</f>
        <v>0</v>
      </c>
      <c r="M61" s="12">
        <f t="shared" si="5"/>
        <v>0</v>
      </c>
      <c r="N61" s="51">
        <f t="shared" si="6"/>
        <v>0</v>
      </c>
      <c r="O61" s="4"/>
      <c r="P61" s="64"/>
      <c r="Q61" s="4"/>
      <c r="R61" s="123"/>
      <c r="S61" s="123"/>
      <c r="T61" s="123"/>
      <c r="U61" s="62"/>
      <c r="V61" s="83"/>
      <c r="W61" s="285"/>
    </row>
    <row r="62" spans="1:23" x14ac:dyDescent="0.25">
      <c r="A62" s="8">
        <f>'Скорая медицинская помощь'!A62</f>
        <v>49</v>
      </c>
      <c r="B62" s="121" t="str">
        <f>'Скорая медицинская помощь'!C62</f>
        <v>ООО "ВИТАЛАБ"</v>
      </c>
      <c r="C62" s="120">
        <f>'[1]410095'!$X$78</f>
        <v>0</v>
      </c>
      <c r="D62" s="43">
        <f>'[1]410095'!$Y$78</f>
        <v>0</v>
      </c>
      <c r="E62" s="120">
        <f>'[1]410095'!$X$86</f>
        <v>0</v>
      </c>
      <c r="F62" s="43">
        <f>'[1]410095'!$Y$86</f>
        <v>0</v>
      </c>
      <c r="G62" s="11"/>
      <c r="H62" s="11"/>
      <c r="I62" s="120">
        <f>'[2]410095'!$X$78</f>
        <v>0</v>
      </c>
      <c r="J62" s="43">
        <f>'[2]410095'!$Y$78</f>
        <v>0</v>
      </c>
      <c r="K62" s="120">
        <f>'[2]410095'!$X$86</f>
        <v>0</v>
      </c>
      <c r="L62" s="43">
        <f>'[2]410095'!$Y$86</f>
        <v>0</v>
      </c>
      <c r="M62" s="12">
        <f t="shared" si="5"/>
        <v>0</v>
      </c>
      <c r="N62" s="51">
        <f t="shared" si="6"/>
        <v>0</v>
      </c>
      <c r="O62" s="4"/>
      <c r="P62" s="64"/>
      <c r="Q62" s="4"/>
      <c r="R62" s="123"/>
      <c r="S62" s="123"/>
      <c r="T62" s="123"/>
      <c r="U62" s="62"/>
      <c r="V62" s="83"/>
      <c r="W62" s="285"/>
    </row>
    <row r="63" spans="1:23" x14ac:dyDescent="0.25">
      <c r="A63" s="8">
        <f>'Скорая медицинская помощь'!A63</f>
        <v>50</v>
      </c>
      <c r="B63" s="121" t="str">
        <f>'Скорая медицинская помощь'!C63</f>
        <v>КАМ ФИЛИАЛ АНО "МЕДИЦИНСКИЙ ЦЕНТР "ЖИЗНЬ"</v>
      </c>
      <c r="C63" s="120">
        <f>'[1]410100'!$X$78</f>
        <v>0</v>
      </c>
      <c r="D63" s="43">
        <f>'[1]410100'!$Y$78</f>
        <v>0</v>
      </c>
      <c r="E63" s="120">
        <f>'[1]410100'!$X$86</f>
        <v>0</v>
      </c>
      <c r="F63" s="43">
        <f>'[1]410100'!$Y$86</f>
        <v>0</v>
      </c>
      <c r="G63" s="11"/>
      <c r="H63" s="11"/>
      <c r="I63" s="120">
        <f>'[2]410100'!$X$78</f>
        <v>0</v>
      </c>
      <c r="J63" s="43">
        <f>'[2]410100'!$Y$78</f>
        <v>0</v>
      </c>
      <c r="K63" s="120">
        <f>'[2]410100'!$X$86</f>
        <v>0</v>
      </c>
      <c r="L63" s="43">
        <f>'[2]410100'!$Y$86</f>
        <v>0</v>
      </c>
      <c r="M63" s="12">
        <f t="shared" ref="M63:M67" si="7">I63-C63</f>
        <v>0</v>
      </c>
      <c r="N63" s="51">
        <f t="shared" ref="N63:N67" si="8">J63-D63</f>
        <v>0</v>
      </c>
      <c r="O63" s="4"/>
      <c r="P63" s="64"/>
      <c r="Q63" s="4"/>
      <c r="R63" s="123"/>
      <c r="S63" s="123"/>
      <c r="T63" s="123"/>
      <c r="U63" s="62"/>
      <c r="V63" s="83"/>
      <c r="W63" s="285"/>
    </row>
    <row r="64" spans="1:23" x14ac:dyDescent="0.25">
      <c r="A64" s="8">
        <f>'Скорая медицинская помощь'!A64</f>
        <v>51</v>
      </c>
      <c r="B64" s="121" t="str">
        <f>'Скорая медицинская помощь'!C64</f>
        <v>ООО "ЦИЭР "ЭМБРИЛАЙФ"</v>
      </c>
      <c r="C64" s="120">
        <f>'[1]410106'!$X$78</f>
        <v>0</v>
      </c>
      <c r="D64" s="43">
        <f>'[1]410106'!$Y$78</f>
        <v>0</v>
      </c>
      <c r="E64" s="120">
        <f>'[1]410106'!$X$86</f>
        <v>0</v>
      </c>
      <c r="F64" s="43">
        <f>'[1]410106'!$Y$86</f>
        <v>0</v>
      </c>
      <c r="G64" s="11"/>
      <c r="H64" s="11"/>
      <c r="I64" s="120">
        <f>'[2]410106'!$X$78</f>
        <v>0</v>
      </c>
      <c r="J64" s="43">
        <f>'[2]410106'!$Y$78</f>
        <v>0</v>
      </c>
      <c r="K64" s="120">
        <f>'[2]410106'!$X$86</f>
        <v>0</v>
      </c>
      <c r="L64" s="43">
        <f>'[2]410106'!$Y$86</f>
        <v>0</v>
      </c>
      <c r="M64" s="12">
        <f t="shared" si="7"/>
        <v>0</v>
      </c>
      <c r="N64" s="51">
        <f t="shared" si="8"/>
        <v>0</v>
      </c>
      <c r="O64" s="4"/>
      <c r="P64" s="64"/>
      <c r="Q64" s="4"/>
      <c r="R64" s="123"/>
      <c r="S64" s="123"/>
      <c r="T64" s="123"/>
      <c r="U64" s="62"/>
      <c r="V64" s="83"/>
      <c r="W64" s="285"/>
    </row>
    <row r="65" spans="1:23" x14ac:dyDescent="0.25">
      <c r="A65" s="8">
        <f>'Скорая медицинская помощь'!A65</f>
        <v>52</v>
      </c>
      <c r="B65" s="121" t="str">
        <f>'Скорая медицинская помощь'!C65</f>
        <v>ООО "БМК"</v>
      </c>
      <c r="C65" s="120">
        <f>'[1]410107'!$X$78</f>
        <v>0</v>
      </c>
      <c r="D65" s="43">
        <f>'[1]410107'!$Y$78</f>
        <v>0</v>
      </c>
      <c r="E65" s="120">
        <f>'[1]410107'!$X$86</f>
        <v>0</v>
      </c>
      <c r="F65" s="43">
        <f>'[1]410107'!$Y$86</f>
        <v>0</v>
      </c>
      <c r="G65" s="11"/>
      <c r="H65" s="11"/>
      <c r="I65" s="120">
        <f>'[2]410107'!$X$78</f>
        <v>0</v>
      </c>
      <c r="J65" s="43">
        <f>'[2]410107'!$Y$78</f>
        <v>0</v>
      </c>
      <c r="K65" s="120">
        <f>'[2]410107'!$X$86</f>
        <v>0</v>
      </c>
      <c r="L65" s="43">
        <f>'[2]410107'!$Y$86</f>
        <v>0</v>
      </c>
      <c r="M65" s="12">
        <f t="shared" si="7"/>
        <v>0</v>
      </c>
      <c r="N65" s="51">
        <f t="shared" si="8"/>
        <v>0</v>
      </c>
      <c r="O65" s="4"/>
      <c r="P65" s="64"/>
      <c r="Q65" s="4"/>
      <c r="R65" s="123"/>
      <c r="S65" s="123"/>
      <c r="T65" s="123"/>
      <c r="U65" s="62"/>
      <c r="V65" s="83"/>
      <c r="W65" s="285"/>
    </row>
    <row r="66" spans="1:23" x14ac:dyDescent="0.25">
      <c r="A66" s="8">
        <f>'Скорая медицинская помощь'!A66</f>
        <v>53</v>
      </c>
      <c r="B66" s="121" t="str">
        <f>'Скорая медицинская помощь'!C66</f>
        <v>ООО "АФИНА"</v>
      </c>
      <c r="C66" s="120">
        <f>'[1]410112'!$X$78</f>
        <v>0</v>
      </c>
      <c r="D66" s="43">
        <f>'[1]410112'!$Y$78</f>
        <v>0</v>
      </c>
      <c r="E66" s="120">
        <f>'[1]410112'!$X$86</f>
        <v>0</v>
      </c>
      <c r="F66" s="43">
        <f>'[1]410112'!$Y$86</f>
        <v>0</v>
      </c>
      <c r="G66" s="11"/>
      <c r="H66" s="11"/>
      <c r="I66" s="120">
        <f>'[2]410112'!$X$78</f>
        <v>0</v>
      </c>
      <c r="J66" s="43">
        <f>'[2]410112'!$Y$78</f>
        <v>0</v>
      </c>
      <c r="K66" s="120">
        <f>'[2]410112'!$X$86</f>
        <v>0</v>
      </c>
      <c r="L66" s="43">
        <f>'[2]410112'!$Y$86</f>
        <v>0</v>
      </c>
      <c r="M66" s="12">
        <f t="shared" si="7"/>
        <v>0</v>
      </c>
      <c r="N66" s="51">
        <f t="shared" si="8"/>
        <v>0</v>
      </c>
      <c r="O66" s="4"/>
      <c r="P66" s="64"/>
      <c r="Q66" s="4"/>
      <c r="R66" s="123"/>
      <c r="S66" s="123"/>
      <c r="T66" s="123"/>
      <c r="U66" s="62"/>
      <c r="V66" s="83"/>
      <c r="W66" s="285"/>
    </row>
    <row r="67" spans="1:23" x14ac:dyDescent="0.25">
      <c r="A67" s="8">
        <f>'Скорая медицинская помощь'!A67</f>
        <v>54</v>
      </c>
      <c r="B67" s="121" t="str">
        <f>'Скорая медицинская помощь'!C67</f>
        <v>КГАУ СОЦИАЛЬНОЙ ЗАЩИТЫ "МНОГОПРОФИЛЬНЫЙ ЦЕНТР РЕАБИЛИТАЦИИ"</v>
      </c>
      <c r="C67" s="120">
        <f>'[1]410114'!$X$78</f>
        <v>0</v>
      </c>
      <c r="D67" s="43">
        <f>'[1]410114'!$Y$78</f>
        <v>0</v>
      </c>
      <c r="E67" s="120">
        <f>'[1]410114'!$X$86</f>
        <v>0</v>
      </c>
      <c r="F67" s="43">
        <f>'[1]410114'!$Y$86</f>
        <v>0</v>
      </c>
      <c r="G67" s="11"/>
      <c r="H67" s="11"/>
      <c r="I67" s="120">
        <f>'[2]410114'!$X$78</f>
        <v>0</v>
      </c>
      <c r="J67" s="43">
        <f>'[2]410114'!$Y$78</f>
        <v>0</v>
      </c>
      <c r="K67" s="120">
        <f>'[2]410114'!$X$86</f>
        <v>0</v>
      </c>
      <c r="L67" s="43">
        <f>'[2]410114'!$Y$86</f>
        <v>0</v>
      </c>
      <c r="M67" s="12">
        <f t="shared" si="7"/>
        <v>0</v>
      </c>
      <c r="N67" s="51">
        <f t="shared" si="8"/>
        <v>0</v>
      </c>
      <c r="O67" s="4"/>
      <c r="P67" s="64"/>
      <c r="Q67" s="4"/>
      <c r="R67" s="123"/>
      <c r="S67" s="123"/>
      <c r="T67" s="123"/>
      <c r="U67" s="62"/>
      <c r="V67" s="83"/>
      <c r="W67" s="285"/>
    </row>
    <row r="68" spans="1:23" x14ac:dyDescent="0.25">
      <c r="A68" s="8">
        <f>'Скорая медицинская помощь'!A68</f>
        <v>0</v>
      </c>
      <c r="B68" s="121">
        <f>'Скорая медицинская помощь'!C68</f>
        <v>0</v>
      </c>
      <c r="C68" s="120">
        <f>'[1]410115'!$X$78</f>
        <v>0</v>
      </c>
      <c r="D68" s="43">
        <f>'[1]410115'!$Y$78</f>
        <v>0</v>
      </c>
      <c r="E68" s="120">
        <f>'[1]410115'!$X$86</f>
        <v>0</v>
      </c>
      <c r="F68" s="43">
        <f>'[1]410115'!$Y$86</f>
        <v>0</v>
      </c>
      <c r="G68" s="11"/>
      <c r="H68" s="11"/>
      <c r="I68" s="120">
        <f>'[2]410115'!$X$78</f>
        <v>0</v>
      </c>
      <c r="J68" s="43">
        <f>'[2]410115'!$Y$78</f>
        <v>0</v>
      </c>
      <c r="K68" s="120">
        <f>'[2]410115'!$X$86</f>
        <v>0</v>
      </c>
      <c r="L68" s="43">
        <f>'[2]410115'!$Y$86</f>
        <v>0</v>
      </c>
      <c r="M68" s="12">
        <f t="shared" ref="M68:M76" si="9">I68-C68</f>
        <v>0</v>
      </c>
      <c r="N68" s="51">
        <f t="shared" ref="N68:N76" si="10">J68-D68</f>
        <v>0</v>
      </c>
      <c r="O68" s="4"/>
      <c r="P68" s="64"/>
      <c r="Q68" s="4"/>
      <c r="R68" s="123"/>
      <c r="S68" s="123"/>
      <c r="T68" s="123"/>
      <c r="U68" s="62"/>
      <c r="V68" s="83"/>
      <c r="W68" s="285"/>
    </row>
    <row r="69" spans="1:23" x14ac:dyDescent="0.25">
      <c r="A69" s="8">
        <f>'Скорая медицинская помощь'!A69</f>
        <v>56</v>
      </c>
      <c r="B69" s="121" t="str">
        <f>'Скорая медицинская помощь'!C69</f>
        <v>ФИЦ ФТМ</v>
      </c>
      <c r="C69" s="120">
        <f>'[1]410116'!$X$78</f>
        <v>0</v>
      </c>
      <c r="D69" s="43">
        <f>'[1]410116'!$Y$78</f>
        <v>0</v>
      </c>
      <c r="E69" s="120">
        <f>'[1]410116'!$X$86</f>
        <v>0</v>
      </c>
      <c r="F69" s="43">
        <f>'[1]410116'!$Y$86</f>
        <v>0</v>
      </c>
      <c r="G69" s="11"/>
      <c r="H69" s="11"/>
      <c r="I69" s="120">
        <f>'[2]410116'!$X$78</f>
        <v>0</v>
      </c>
      <c r="J69" s="43">
        <f>'[2]410116'!$Y$78</f>
        <v>0</v>
      </c>
      <c r="K69" s="120">
        <f>'[2]410116'!$X$86</f>
        <v>0</v>
      </c>
      <c r="L69" s="43">
        <f>'[2]410116'!$Y$86</f>
        <v>0</v>
      </c>
      <c r="M69" s="12">
        <f t="shared" si="9"/>
        <v>0</v>
      </c>
      <c r="N69" s="51">
        <f t="shared" si="10"/>
        <v>0</v>
      </c>
      <c r="O69" s="4"/>
      <c r="P69" s="64"/>
      <c r="Q69" s="4"/>
      <c r="R69" s="123"/>
      <c r="S69" s="123"/>
      <c r="T69" s="123"/>
      <c r="U69" s="62"/>
      <c r="V69" s="83"/>
      <c r="W69" s="285"/>
    </row>
    <row r="70" spans="1:23" x14ac:dyDescent="0.25">
      <c r="A70" s="8">
        <f>'Скорая медицинская помощь'!A70</f>
        <v>57</v>
      </c>
      <c r="B70" s="121" t="str">
        <f>'Скорая медицинская помощь'!C70</f>
        <v>ООО "ХИРУРГИЯ ГМ" (г. Санкт-Петербург)</v>
      </c>
      <c r="C70" s="120">
        <f>'[1]410117'!$X$78</f>
        <v>0</v>
      </c>
      <c r="D70" s="43">
        <f>'[1]410117'!$Y$78</f>
        <v>0</v>
      </c>
      <c r="E70" s="120">
        <f>'[1]410117'!$X$86</f>
        <v>0</v>
      </c>
      <c r="F70" s="43">
        <f>'[1]410117'!$Y$86</f>
        <v>0</v>
      </c>
      <c r="G70" s="11"/>
      <c r="H70" s="11"/>
      <c r="I70" s="120">
        <f>'[2]410117'!$X$78</f>
        <v>0</v>
      </c>
      <c r="J70" s="43">
        <f>'[2]410117'!$Y$78</f>
        <v>0</v>
      </c>
      <c r="K70" s="120">
        <f>'[2]410117'!$X$86</f>
        <v>0</v>
      </c>
      <c r="L70" s="43">
        <f>'[2]410117'!$Y$86</f>
        <v>0</v>
      </c>
      <c r="M70" s="12">
        <f t="shared" si="9"/>
        <v>0</v>
      </c>
      <c r="N70" s="51">
        <f t="shared" si="10"/>
        <v>0</v>
      </c>
      <c r="O70" s="4"/>
      <c r="P70" s="64"/>
      <c r="Q70" s="4"/>
      <c r="R70" s="123"/>
      <c r="S70" s="123"/>
      <c r="T70" s="123"/>
      <c r="U70" s="62"/>
      <c r="V70" s="83"/>
      <c r="W70" s="285"/>
    </row>
    <row r="71" spans="1:23" x14ac:dyDescent="0.25">
      <c r="A71" s="8">
        <f>'Скорая медицинская помощь'!A71</f>
        <v>58</v>
      </c>
      <c r="B71" s="121" t="str">
        <f>'Скорая медицинская помощь'!C71</f>
        <v>ООО "М-ЛАЙН МЕДИЦИНА"</v>
      </c>
      <c r="C71" s="120">
        <f>'[1]410118'!$X$78</f>
        <v>0</v>
      </c>
      <c r="D71" s="43">
        <f>'[1]410118'!$Y$78</f>
        <v>0</v>
      </c>
      <c r="E71" s="120">
        <f>'[1]410118'!$X$86</f>
        <v>0</v>
      </c>
      <c r="F71" s="43">
        <f>'[1]410118'!$Y$86</f>
        <v>0</v>
      </c>
      <c r="G71" s="11"/>
      <c r="H71" s="11"/>
      <c r="I71" s="120">
        <f>'[2]410118'!$X$78</f>
        <v>0</v>
      </c>
      <c r="J71" s="43">
        <f>'[2]410118'!$Y$78</f>
        <v>0</v>
      </c>
      <c r="K71" s="120">
        <f>'[2]410118'!$X$86</f>
        <v>0</v>
      </c>
      <c r="L71" s="43">
        <f>'[2]410118'!$Y$86</f>
        <v>0</v>
      </c>
      <c r="M71" s="12">
        <f t="shared" si="9"/>
        <v>0</v>
      </c>
      <c r="N71" s="51">
        <f t="shared" si="10"/>
        <v>0</v>
      </c>
      <c r="O71" s="4"/>
      <c r="P71" s="64"/>
      <c r="Q71" s="4"/>
      <c r="R71" s="123"/>
      <c r="S71" s="123"/>
      <c r="T71" s="123"/>
      <c r="U71" s="62"/>
      <c r="V71" s="83"/>
      <c r="W71" s="285"/>
    </row>
    <row r="72" spans="1:23" x14ac:dyDescent="0.25">
      <c r="A72" s="8">
        <f>'Скорая медицинская помощь'!A72</f>
        <v>59</v>
      </c>
      <c r="B72" s="121" t="str">
        <f>'Скорая медицинская помощь'!C72</f>
        <v>ООО "МЕДИКЪ" (г. Хабаровск)</v>
      </c>
      <c r="C72" s="120">
        <f>'[1]410119'!$X$78</f>
        <v>0</v>
      </c>
      <c r="D72" s="43">
        <f>'[1]410119'!$Y$78</f>
        <v>0</v>
      </c>
      <c r="E72" s="120">
        <f>'[1]410119'!$X$86</f>
        <v>0</v>
      </c>
      <c r="F72" s="43">
        <f>'[1]410119'!$Y$86</f>
        <v>0</v>
      </c>
      <c r="G72" s="11"/>
      <c r="H72" s="11"/>
      <c r="I72" s="120">
        <f>'[2]410119'!$X$78</f>
        <v>0</v>
      </c>
      <c r="J72" s="43">
        <f>'[2]410119'!$Y$78</f>
        <v>0</v>
      </c>
      <c r="K72" s="120">
        <f>'[2]410119'!$X$86</f>
        <v>0</v>
      </c>
      <c r="L72" s="43">
        <f>'[2]410119'!$Y$86</f>
        <v>0</v>
      </c>
      <c r="M72" s="12">
        <f t="shared" si="9"/>
        <v>0</v>
      </c>
      <c r="N72" s="51">
        <f t="shared" si="10"/>
        <v>0</v>
      </c>
      <c r="O72" s="4"/>
      <c r="P72" s="64"/>
      <c r="Q72" s="4"/>
      <c r="R72" s="123"/>
      <c r="S72" s="123"/>
      <c r="T72" s="123"/>
      <c r="U72" s="62"/>
      <c r="V72" s="83"/>
      <c r="W72" s="285"/>
    </row>
    <row r="73" spans="1:23" x14ac:dyDescent="0.25">
      <c r="A73" s="8">
        <f>'Скорая медицинская помощь'!A73</f>
        <v>60</v>
      </c>
      <c r="B73" s="121" t="str">
        <f>'Скорая медицинская помощь'!C73</f>
        <v>ООО "ХЕЛИКС НОВОСИБИРСК"</v>
      </c>
      <c r="C73" s="120">
        <f>'[1]410120'!$X$78</f>
        <v>0</v>
      </c>
      <c r="D73" s="43">
        <f>'[1]410120'!$Y$78</f>
        <v>0</v>
      </c>
      <c r="E73" s="43">
        <f>'[1]410120'!$X$86</f>
        <v>0</v>
      </c>
      <c r="F73" s="43">
        <f>'[1]410120'!$Y$86</f>
        <v>0</v>
      </c>
      <c r="G73" s="64"/>
      <c r="H73" s="43"/>
      <c r="I73" s="120">
        <f>'[2]410120'!$X$78</f>
        <v>0</v>
      </c>
      <c r="J73" s="43">
        <f>'[2]410120'!$Y$78</f>
        <v>0</v>
      </c>
      <c r="K73" s="43">
        <f>'[2]410120'!$X$86</f>
        <v>0</v>
      </c>
      <c r="L73" s="43">
        <f>'[2]410120'!$Y$86</f>
        <v>0</v>
      </c>
      <c r="M73" s="12">
        <f t="shared" si="9"/>
        <v>0</v>
      </c>
      <c r="N73" s="51">
        <f t="shared" si="10"/>
        <v>0</v>
      </c>
      <c r="O73" s="4"/>
      <c r="P73" s="64"/>
      <c r="Q73" s="4"/>
      <c r="R73" s="123"/>
      <c r="S73" s="123"/>
      <c r="T73" s="123"/>
      <c r="U73" s="62"/>
      <c r="V73" s="83"/>
      <c r="W73" s="285"/>
    </row>
    <row r="74" spans="1:23" x14ac:dyDescent="0.25">
      <c r="A74" s="8">
        <f>'Скорая медицинская помощь'!A74</f>
        <v>61</v>
      </c>
      <c r="B74" s="121" t="str">
        <f>'Скорая медицинская помощь'!C74</f>
        <v>ООО «ЦЕНТР ЭКО»</v>
      </c>
      <c r="C74" s="120">
        <f>'[1]410121'!$X$78</f>
        <v>0</v>
      </c>
      <c r="D74" s="43">
        <f>'[1]410121'!$Y$78</f>
        <v>0</v>
      </c>
      <c r="E74" s="43">
        <f>'[1]410121'!$X$86</f>
        <v>0</v>
      </c>
      <c r="F74" s="43">
        <f>'[1]410121'!$Y$86</f>
        <v>0</v>
      </c>
      <c r="G74" s="64"/>
      <c r="H74" s="43"/>
      <c r="I74" s="120">
        <f>'[2]410121'!$X$78</f>
        <v>0</v>
      </c>
      <c r="J74" s="43">
        <f>'[2]410121'!$Y$78</f>
        <v>0</v>
      </c>
      <c r="K74" s="43">
        <f>'[2]410121'!$X$86</f>
        <v>0</v>
      </c>
      <c r="L74" s="43">
        <f>'[2]410121'!$Y$86</f>
        <v>0</v>
      </c>
      <c r="M74" s="12">
        <f t="shared" si="9"/>
        <v>0</v>
      </c>
      <c r="N74" s="51">
        <f t="shared" si="10"/>
        <v>0</v>
      </c>
      <c r="O74" s="4"/>
      <c r="P74" s="64"/>
      <c r="Q74" s="4"/>
      <c r="R74" s="123"/>
      <c r="S74" s="123"/>
      <c r="T74" s="123"/>
      <c r="U74" s="62"/>
      <c r="V74" s="83"/>
      <c r="W74" s="285"/>
    </row>
    <row r="75" spans="1:23" x14ac:dyDescent="0.25">
      <c r="A75" s="8">
        <f>'Скорая медицинская помощь'!A75</f>
        <v>62</v>
      </c>
      <c r="B75" s="121" t="str">
        <f>'Скорая медицинская помощь'!C75</f>
        <v>ООО "ЭВОГЕН"</v>
      </c>
      <c r="C75" s="120">
        <f>'[1]410122'!$X$78</f>
        <v>0</v>
      </c>
      <c r="D75" s="43">
        <f>'[1]410122'!$Y$78</f>
        <v>0</v>
      </c>
      <c r="E75" s="43">
        <f>'[1]410122'!$X$86</f>
        <v>0</v>
      </c>
      <c r="F75" s="43">
        <f>'[1]410122'!$Y$86</f>
        <v>0</v>
      </c>
      <c r="G75" s="64"/>
      <c r="H75" s="43"/>
      <c r="I75" s="120">
        <f>'[2]410122'!$X$78</f>
        <v>0</v>
      </c>
      <c r="J75" s="43">
        <f>'[2]410122'!$Y$78</f>
        <v>0</v>
      </c>
      <c r="K75" s="43">
        <f>'[2]410122'!$X$86</f>
        <v>0</v>
      </c>
      <c r="L75" s="43">
        <f>'[2]410122'!$Y$86</f>
        <v>0</v>
      </c>
      <c r="M75" s="12">
        <f t="shared" si="9"/>
        <v>0</v>
      </c>
      <c r="N75" s="51">
        <f t="shared" si="10"/>
        <v>0</v>
      </c>
      <c r="O75" s="4"/>
      <c r="P75" s="64"/>
      <c r="Q75" s="4"/>
      <c r="R75" s="123"/>
      <c r="S75" s="123"/>
      <c r="T75" s="123"/>
      <c r="U75" s="62"/>
      <c r="V75" s="83"/>
      <c r="W75" s="285"/>
    </row>
    <row r="76" spans="1:23" x14ac:dyDescent="0.25">
      <c r="A76" s="84"/>
      <c r="B76" s="128"/>
      <c r="C76" s="126"/>
      <c r="D76" s="260"/>
      <c r="E76" s="260"/>
      <c r="F76" s="260"/>
      <c r="G76" s="118"/>
      <c r="H76" s="260"/>
      <c r="I76" s="124"/>
      <c r="J76" s="260"/>
      <c r="K76" s="260"/>
      <c r="L76" s="260"/>
      <c r="M76" s="12">
        <f t="shared" si="9"/>
        <v>0</v>
      </c>
      <c r="N76" s="51">
        <f t="shared" si="10"/>
        <v>0</v>
      </c>
      <c r="O76" s="92"/>
      <c r="P76" s="118"/>
      <c r="Q76" s="92"/>
      <c r="R76" s="125"/>
      <c r="S76" s="125"/>
      <c r="T76" s="125"/>
      <c r="U76" s="62"/>
      <c r="V76" s="83"/>
      <c r="W76" s="285"/>
    </row>
    <row r="77" spans="1:23" x14ac:dyDescent="0.25">
      <c r="A77" s="19"/>
      <c r="B77" s="122" t="s">
        <v>6</v>
      </c>
      <c r="C77" s="54">
        <f t="shared" ref="C77:T77" si="11">SUM(C14:C76)</f>
        <v>49471</v>
      </c>
      <c r="D77" s="267">
        <f t="shared" si="11"/>
        <v>10211916.040000001</v>
      </c>
      <c r="E77" s="267">
        <f t="shared" si="11"/>
        <v>51</v>
      </c>
      <c r="F77" s="267">
        <f t="shared" si="11"/>
        <v>24804.09</v>
      </c>
      <c r="G77" s="21">
        <f t="shared" si="11"/>
        <v>0</v>
      </c>
      <c r="H77" s="44">
        <f t="shared" si="11"/>
        <v>0</v>
      </c>
      <c r="I77" s="21">
        <f t="shared" si="11"/>
        <v>49471</v>
      </c>
      <c r="J77" s="44">
        <f t="shared" si="11"/>
        <v>10211916.040000001</v>
      </c>
      <c r="K77" s="44">
        <f t="shared" si="11"/>
        <v>51</v>
      </c>
      <c r="L77" s="44">
        <f t="shared" si="11"/>
        <v>24804.09</v>
      </c>
      <c r="M77" s="23">
        <f t="shared" si="11"/>
        <v>0</v>
      </c>
      <c r="N77" s="55">
        <f t="shared" si="11"/>
        <v>0</v>
      </c>
      <c r="O77" s="24">
        <f t="shared" si="11"/>
        <v>0</v>
      </c>
      <c r="P77" s="22">
        <f t="shared" si="11"/>
        <v>0</v>
      </c>
      <c r="Q77" s="24">
        <f t="shared" si="11"/>
        <v>0</v>
      </c>
      <c r="R77" s="85">
        <f t="shared" si="11"/>
        <v>0</v>
      </c>
      <c r="S77" s="85">
        <f t="shared" si="11"/>
        <v>0</v>
      </c>
      <c r="T77" s="22">
        <f t="shared" si="11"/>
        <v>0</v>
      </c>
      <c r="U77" s="62"/>
      <c r="W77" s="284"/>
    </row>
    <row r="78" spans="1:23" x14ac:dyDescent="0.25">
      <c r="T78" s="34" t="e">
        <f>T77+Поликлиника!#REF!</f>
        <v>#REF!</v>
      </c>
    </row>
    <row r="79" spans="1:23" ht="15" customHeight="1" x14ac:dyDescent="0.25">
      <c r="A79" s="448" t="s">
        <v>17</v>
      </c>
      <c r="B79" s="450"/>
      <c r="C79" s="26">
        <f>[1]СВОД!$C$78</f>
        <v>54010</v>
      </c>
      <c r="D79" s="38">
        <f>[1]СВОД!$D$78</f>
        <v>10945589.210000001</v>
      </c>
      <c r="E79" s="38"/>
      <c r="F79" s="38"/>
      <c r="G79" s="26"/>
      <c r="H79" s="38"/>
      <c r="I79" s="26">
        <f>[2]СВОД!$C$78</f>
        <v>54010</v>
      </c>
      <c r="J79" s="38">
        <f>[2]СВОД!$D$78</f>
        <v>10945589.210000001</v>
      </c>
      <c r="K79" s="38"/>
      <c r="L79" s="38"/>
      <c r="M79" s="26">
        <f>I79-C79</f>
        <v>0</v>
      </c>
      <c r="N79" s="272">
        <f>J79-D79</f>
        <v>0</v>
      </c>
    </row>
    <row r="80" spans="1:23" ht="15" customHeight="1" x14ac:dyDescent="0.25">
      <c r="A80" s="27" t="s">
        <v>37</v>
      </c>
      <c r="B80" s="28"/>
      <c r="C80" s="29"/>
      <c r="D80" s="39"/>
      <c r="E80" s="39"/>
      <c r="F80" s="39"/>
      <c r="G80" s="29"/>
      <c r="H80" s="39"/>
      <c r="I80" s="29"/>
      <c r="J80" s="39"/>
      <c r="K80" s="39"/>
      <c r="L80" s="39"/>
      <c r="M80" s="29"/>
      <c r="N80" s="30"/>
    </row>
    <row r="81" spans="1:16" ht="15" customHeight="1" x14ac:dyDescent="0.25">
      <c r="A81" s="416" t="s">
        <v>8</v>
      </c>
      <c r="B81" s="418"/>
      <c r="C81" s="37">
        <f>[1]СВОД!$F$78</f>
        <v>2133</v>
      </c>
      <c r="D81" s="40">
        <f>[1]СВОД!$G$78</f>
        <v>181691.64999999997</v>
      </c>
      <c r="E81" s="40"/>
      <c r="F81" s="40"/>
      <c r="G81" s="86"/>
      <c r="H81" s="40"/>
      <c r="I81" s="37">
        <f>[2]СВОД!$F$78</f>
        <v>2133</v>
      </c>
      <c r="J81" s="40">
        <f>[2]СВОД!$G$78</f>
        <v>181691.64999999997</v>
      </c>
      <c r="K81" s="40"/>
      <c r="L81" s="40"/>
      <c r="M81" s="37">
        <f>I81-C81</f>
        <v>0</v>
      </c>
      <c r="N81" s="106">
        <f>J81-D81</f>
        <v>0</v>
      </c>
      <c r="O81" s="34"/>
      <c r="P81" s="34"/>
    </row>
    <row r="82" spans="1:16" ht="15" customHeight="1" x14ac:dyDescent="0.25">
      <c r="A82" s="303"/>
      <c r="B82" s="304" t="s">
        <v>42</v>
      </c>
      <c r="C82" s="37">
        <f>[1]СВОД!$F$80</f>
        <v>35</v>
      </c>
      <c r="D82" s="40">
        <f>[1]СВОД!$G$80</f>
        <v>8708.68</v>
      </c>
      <c r="E82" s="40"/>
      <c r="F82" s="40"/>
      <c r="G82" s="86"/>
      <c r="H82" s="40"/>
      <c r="I82" s="37">
        <f>[2]СВОД!$F$80</f>
        <v>35</v>
      </c>
      <c r="J82" s="40">
        <f>[2]СВОД!$G$80</f>
        <v>8708.68</v>
      </c>
      <c r="K82" s="40"/>
      <c r="L82" s="40"/>
      <c r="M82" s="31">
        <f t="shared" ref="M82:N85" si="12">I82-C82</f>
        <v>0</v>
      </c>
      <c r="N82" s="304">
        <f t="shared" si="12"/>
        <v>0</v>
      </c>
    </row>
    <row r="83" spans="1:16" ht="48.75" customHeight="1" x14ac:dyDescent="0.25">
      <c r="A83" s="416" t="s">
        <v>9</v>
      </c>
      <c r="B83" s="418"/>
      <c r="C83" s="37">
        <f>C79-C81</f>
        <v>51877</v>
      </c>
      <c r="D83" s="40">
        <f>D79-D81</f>
        <v>10763897.560000001</v>
      </c>
      <c r="E83" s="40"/>
      <c r="F83" s="40"/>
      <c r="G83" s="31"/>
      <c r="H83" s="40"/>
      <c r="I83" s="37">
        <f>I79-I81</f>
        <v>51877</v>
      </c>
      <c r="J83" s="40">
        <f>J79-J81</f>
        <v>10763897.560000001</v>
      </c>
      <c r="K83" s="40"/>
      <c r="L83" s="40"/>
      <c r="M83" s="37">
        <f>I83-C83</f>
        <v>0</v>
      </c>
      <c r="N83" s="304">
        <f t="shared" si="12"/>
        <v>0</v>
      </c>
      <c r="P83" s="34"/>
    </row>
    <row r="84" spans="1:16" ht="42.75" customHeight="1" x14ac:dyDescent="0.25">
      <c r="A84" s="419" t="s">
        <v>10</v>
      </c>
      <c r="B84" s="421"/>
      <c r="C84" s="32"/>
      <c r="D84" s="41"/>
      <c r="E84" s="41"/>
      <c r="F84" s="41"/>
      <c r="G84" s="32"/>
      <c r="H84" s="41"/>
      <c r="I84" s="32"/>
      <c r="J84" s="41"/>
      <c r="K84" s="41"/>
      <c r="L84" s="41"/>
      <c r="M84" s="32">
        <f t="shared" si="12"/>
        <v>0</v>
      </c>
      <c r="N84" s="305">
        <f t="shared" si="12"/>
        <v>0</v>
      </c>
    </row>
    <row r="85" spans="1:16" ht="15" customHeight="1" x14ac:dyDescent="0.25">
      <c r="A85" s="422" t="s">
        <v>41</v>
      </c>
      <c r="B85" s="424"/>
      <c r="C85" s="103">
        <f>C83+C84</f>
        <v>51877</v>
      </c>
      <c r="D85" s="42">
        <f>D83+D84</f>
        <v>10763897.560000001</v>
      </c>
      <c r="E85" s="42"/>
      <c r="F85" s="42"/>
      <c r="G85" s="33"/>
      <c r="H85" s="42"/>
      <c r="I85" s="103">
        <f>I83+I84</f>
        <v>51877</v>
      </c>
      <c r="J85" s="42">
        <f>J83+J84</f>
        <v>10763897.560000001</v>
      </c>
      <c r="K85" s="42"/>
      <c r="L85" s="42"/>
      <c r="M85" s="33">
        <f t="shared" si="12"/>
        <v>0</v>
      </c>
      <c r="N85" s="306">
        <f t="shared" si="12"/>
        <v>0</v>
      </c>
    </row>
    <row r="86" spans="1:16" x14ac:dyDescent="0.25">
      <c r="G86" s="34"/>
    </row>
    <row r="87" spans="1:16" ht="13.5" customHeight="1" x14ac:dyDescent="0.25">
      <c r="C87" s="87"/>
    </row>
    <row r="88" spans="1:16" x14ac:dyDescent="0.25">
      <c r="M88" s="49"/>
    </row>
  </sheetData>
  <autoFilter ref="A13:W77" xr:uid="{D3B4AABC-0705-41C0-AC72-E402D946F582}"/>
  <mergeCells count="17">
    <mergeCell ref="K12:L12"/>
    <mergeCell ref="A85:B85"/>
    <mergeCell ref="C8:T11"/>
    <mergeCell ref="C12:D12"/>
    <mergeCell ref="A79:B79"/>
    <mergeCell ref="A81:B81"/>
    <mergeCell ref="A83:B83"/>
    <mergeCell ref="A84:B84"/>
    <mergeCell ref="I12:J12"/>
    <mergeCell ref="M12:N12"/>
    <mergeCell ref="O12:P12"/>
    <mergeCell ref="Q12:R12"/>
    <mergeCell ref="S12:T12"/>
    <mergeCell ref="G12:H12"/>
    <mergeCell ref="B8:B13"/>
    <mergeCell ref="A8:A13"/>
    <mergeCell ref="E12:F12"/>
  </mergeCells>
  <pageMargins left="0.25" right="0.25" top="0.75" bottom="0.75" header="0.3" footer="0.3"/>
  <pageSetup paperSize="9" scale="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2:AD87"/>
  <sheetViews>
    <sheetView view="pageBreakPreview" topLeftCell="A7" zoomScale="80" zoomScaleNormal="80" zoomScaleSheetLayoutView="80" workbookViewId="0">
      <pane xSplit="2" ySplit="7" topLeftCell="I59" activePane="bottomRight" state="frozen"/>
      <selection activeCell="I41" sqref="I41"/>
      <selection pane="topRight" activeCell="I41" sqref="I41"/>
      <selection pane="bottomLeft" activeCell="I41" sqref="I41"/>
      <selection pane="bottomRight" activeCell="P74" sqref="P74"/>
    </sheetView>
  </sheetViews>
  <sheetFormatPr defaultColWidth="9.140625" defaultRowHeight="15" x14ac:dyDescent="0.25"/>
  <cols>
    <col min="1" max="1" width="5.140625" style="5" customWidth="1"/>
    <col min="2" max="2" width="48.140625" style="283" customWidth="1"/>
    <col min="3" max="3" width="16.140625" style="5" customWidth="1"/>
    <col min="4" max="4" width="17.85546875" style="5" customWidth="1"/>
    <col min="5" max="8" width="17.85546875" style="5" hidden="1" customWidth="1"/>
    <col min="9" max="10" width="17.85546875" style="5" customWidth="1"/>
    <col min="11" max="11" width="16.140625" style="5" customWidth="1"/>
    <col min="12" max="12" width="20.140625" style="82" customWidth="1"/>
    <col min="13" max="13" width="20.140625" style="5" customWidth="1"/>
    <col min="14" max="14" width="20.140625" style="82" customWidth="1"/>
    <col min="15" max="15" width="16.140625" style="407" customWidth="1"/>
    <col min="16" max="16" width="17.5703125" style="5" customWidth="1"/>
    <col min="17" max="17" width="17.5703125" style="407" customWidth="1"/>
    <col min="18" max="18" width="17.5703125" style="5" customWidth="1"/>
    <col min="19" max="19" width="16.140625" style="5" customWidth="1"/>
    <col min="20" max="22" width="19.140625" style="5" customWidth="1"/>
    <col min="23" max="23" width="16.140625" style="5" customWidth="1"/>
    <col min="24" max="26" width="18.5703125" style="5" customWidth="1"/>
    <col min="27" max="27" width="9.140625" style="5"/>
    <col min="28" max="28" width="10.5703125" style="48" bestFit="1" customWidth="1"/>
    <col min="29" max="29" width="12.85546875" style="48" bestFit="1" customWidth="1"/>
    <col min="30" max="30" width="15.85546875" style="5" customWidth="1"/>
    <col min="31" max="16384" width="9.140625" style="5"/>
  </cols>
  <sheetData>
    <row r="2" spans="1:30" ht="12.75" customHeight="1" x14ac:dyDescent="0.25"/>
    <row r="3" spans="1:30" x14ac:dyDescent="0.25">
      <c r="C3" s="87"/>
      <c r="D3" s="82"/>
      <c r="K3" s="87"/>
    </row>
    <row r="4" spans="1:30" x14ac:dyDescent="0.25">
      <c r="R4" s="34"/>
      <c r="T4" s="34"/>
      <c r="U4" s="34"/>
      <c r="V4" s="34"/>
    </row>
    <row r="5" spans="1:30" x14ac:dyDescent="0.25">
      <c r="M5" s="82"/>
      <c r="T5" s="34"/>
      <c r="Y5" s="49"/>
    </row>
    <row r="6" spans="1:30" x14ac:dyDescent="0.25">
      <c r="B6" s="323"/>
      <c r="C6" s="6"/>
      <c r="D6" s="6"/>
      <c r="E6" s="6"/>
      <c r="F6" s="60"/>
      <c r="G6" s="193"/>
      <c r="H6" s="60"/>
      <c r="I6" s="6"/>
      <c r="J6" s="60"/>
      <c r="K6" s="60"/>
      <c r="L6" s="219"/>
      <c r="M6" s="6"/>
      <c r="N6" s="219"/>
      <c r="O6" s="408"/>
      <c r="P6" s="6"/>
      <c r="Q6" s="408"/>
      <c r="R6" s="6"/>
      <c r="S6" s="6"/>
      <c r="T6" s="6"/>
      <c r="U6" s="6"/>
      <c r="V6" s="6"/>
      <c r="W6" s="6"/>
      <c r="X6" s="6"/>
      <c r="Y6" s="6"/>
      <c r="Z6" s="6"/>
    </row>
    <row r="7" spans="1:30" ht="12.6" customHeight="1" x14ac:dyDescent="0.25">
      <c r="D7" s="87"/>
      <c r="G7" s="34"/>
      <c r="H7" s="34"/>
      <c r="I7" s="34"/>
      <c r="N7" s="82">
        <f>N52-F52</f>
        <v>0</v>
      </c>
      <c r="S7" s="34"/>
    </row>
    <row r="8" spans="1:30" ht="12.75" customHeight="1" x14ac:dyDescent="0.25">
      <c r="A8" s="441" t="s">
        <v>0</v>
      </c>
      <c r="B8" s="444" t="s">
        <v>1</v>
      </c>
      <c r="C8" s="425" t="s">
        <v>23</v>
      </c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6"/>
      <c r="Q8" s="426"/>
      <c r="R8" s="426"/>
      <c r="S8" s="426"/>
      <c r="T8" s="426"/>
      <c r="U8" s="426"/>
      <c r="V8" s="426"/>
      <c r="W8" s="426"/>
      <c r="X8" s="426"/>
      <c r="Y8" s="426"/>
      <c r="Z8" s="426"/>
    </row>
    <row r="9" spans="1:30" ht="13.5" customHeight="1" x14ac:dyDescent="0.25">
      <c r="A9" s="442"/>
      <c r="B9" s="445"/>
      <c r="C9" s="428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29"/>
      <c r="U9" s="429"/>
      <c r="V9" s="429"/>
      <c r="W9" s="429"/>
      <c r="X9" s="429"/>
      <c r="Y9" s="429"/>
      <c r="Z9" s="429"/>
    </row>
    <row r="10" spans="1:30" ht="12" customHeight="1" x14ac:dyDescent="0.25">
      <c r="A10" s="442"/>
      <c r="B10" s="445"/>
      <c r="C10" s="428"/>
      <c r="D10" s="429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</row>
    <row r="11" spans="1:30" ht="18.75" customHeight="1" x14ac:dyDescent="0.25">
      <c r="A11" s="442"/>
      <c r="B11" s="445"/>
      <c r="C11" s="428"/>
      <c r="D11" s="429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</row>
    <row r="12" spans="1:30" s="7" customFormat="1" ht="130.5" customHeight="1" x14ac:dyDescent="0.25">
      <c r="A12" s="442"/>
      <c r="B12" s="445"/>
      <c r="C12" s="470" t="str">
        <f>'Скорая медицинская помощь'!$D$12</f>
        <v>Утвержденное плановое задание в соответствии с заседанием Комиссии 1/2026</v>
      </c>
      <c r="D12" s="468"/>
      <c r="E12" s="471" t="s">
        <v>39</v>
      </c>
      <c r="F12" s="472"/>
      <c r="G12" s="471" t="str">
        <f>'Скорая медицинская помощь'!$F$12</f>
        <v>Принято к оплате оказанной медицинской помощи за ___ месяцев 2026  года</v>
      </c>
      <c r="H12" s="472"/>
      <c r="I12" s="471" t="s">
        <v>39</v>
      </c>
      <c r="J12" s="472"/>
      <c r="K12" s="468" t="str">
        <f>'Скорая медицинская помощь'!$H$12</f>
        <v>Проект планового задания для заседания Комиссии 2/2026</v>
      </c>
      <c r="L12" s="468"/>
      <c r="M12" s="471" t="s">
        <v>39</v>
      </c>
      <c r="N12" s="472"/>
      <c r="O12" s="466" t="str">
        <f>'Скорая медицинская помощь'!$J$12</f>
        <v>Внесенные в проект планового задания изменения в соответствии с заседанием Комиссии 2/2026</v>
      </c>
      <c r="P12" s="467"/>
      <c r="Q12" s="466" t="s">
        <v>39</v>
      </c>
      <c r="R12" s="467"/>
      <c r="S12" s="471" t="s">
        <v>11</v>
      </c>
      <c r="T12" s="472"/>
      <c r="U12" s="471" t="s">
        <v>39</v>
      </c>
      <c r="V12" s="472"/>
      <c r="W12" s="471" t="s">
        <v>36</v>
      </c>
      <c r="X12" s="472"/>
      <c r="Y12" s="468" t="s">
        <v>12</v>
      </c>
      <c r="Z12" s="468"/>
      <c r="AB12" s="50"/>
      <c r="AC12" s="50"/>
    </row>
    <row r="13" spans="1:30" s="7" customFormat="1" ht="22.5" customHeight="1" x14ac:dyDescent="0.25">
      <c r="A13" s="443"/>
      <c r="B13" s="274"/>
      <c r="C13" s="112" t="s">
        <v>15</v>
      </c>
      <c r="D13" s="141" t="s">
        <v>16</v>
      </c>
      <c r="E13" s="141"/>
      <c r="F13" s="141"/>
      <c r="G13" s="112" t="s">
        <v>15</v>
      </c>
      <c r="H13" s="111" t="s">
        <v>16</v>
      </c>
      <c r="I13" s="111"/>
      <c r="J13" s="111"/>
      <c r="K13" s="111" t="s">
        <v>15</v>
      </c>
      <c r="L13" s="270" t="s">
        <v>16</v>
      </c>
      <c r="M13" s="111"/>
      <c r="N13" s="270"/>
      <c r="O13" s="409" t="s">
        <v>15</v>
      </c>
      <c r="P13" s="93" t="s">
        <v>16</v>
      </c>
      <c r="Q13" s="415"/>
      <c r="R13" s="93"/>
      <c r="S13" s="111" t="s">
        <v>15</v>
      </c>
      <c r="T13" s="111" t="s">
        <v>16</v>
      </c>
      <c r="U13" s="111"/>
      <c r="V13" s="111"/>
      <c r="W13" s="111" t="s">
        <v>15</v>
      </c>
      <c r="X13" s="111" t="s">
        <v>16</v>
      </c>
      <c r="Y13" s="111" t="s">
        <v>15</v>
      </c>
      <c r="Z13" s="111" t="s">
        <v>16</v>
      </c>
      <c r="AB13" s="50"/>
      <c r="AC13" s="50"/>
    </row>
    <row r="14" spans="1:30" ht="30" x14ac:dyDescent="0.25">
      <c r="A14" s="139">
        <f>'Скорая медицинская помощь'!A14</f>
        <v>1</v>
      </c>
      <c r="B14" s="324" t="str">
        <f>'Скорая медицинская помощь'!C14</f>
        <v>ГБУЗ "КАМЧАТСКАЯ КРАЕВАЯ БОЛЬНИЦА ИМ. А.С. ЛУКАШЕВСКОГО"</v>
      </c>
      <c r="C14" s="248">
        <f>'[1]410001'!$X$95</f>
        <v>1580</v>
      </c>
      <c r="D14" s="271">
        <f>'[1]410001'!$Y$95</f>
        <v>201435</v>
      </c>
      <c r="E14" s="131">
        <f>'[1]410001'!$X$100</f>
        <v>0</v>
      </c>
      <c r="F14" s="268">
        <f>'[1]410001'!$Y$100</f>
        <v>0</v>
      </c>
      <c r="G14" s="137"/>
      <c r="H14" s="137"/>
      <c r="I14" s="137"/>
      <c r="J14" s="137"/>
      <c r="K14" s="248">
        <f>'[2]410001'!$X$95</f>
        <v>1580</v>
      </c>
      <c r="L14" s="271">
        <f>'[2]410001'!$Y$95</f>
        <v>201435</v>
      </c>
      <c r="M14" s="131">
        <f>'[2]410001'!$X$100</f>
        <v>0</v>
      </c>
      <c r="N14" s="268">
        <f>'[2]410001'!$Y$100</f>
        <v>0</v>
      </c>
      <c r="O14" s="410">
        <f t="shared" ref="O14:O45" si="0">K14-C14</f>
        <v>0</v>
      </c>
      <c r="P14" s="133">
        <f>L14-D14</f>
        <v>0</v>
      </c>
      <c r="Q14" s="410">
        <f t="shared" ref="Q14:Q39" si="1">M14-E14</f>
        <v>0</v>
      </c>
      <c r="R14" s="133">
        <f t="shared" ref="R14:R68" si="2">N14-F14</f>
        <v>0</v>
      </c>
      <c r="S14" s="134"/>
      <c r="T14" s="136"/>
      <c r="U14" s="136"/>
      <c r="V14" s="136"/>
      <c r="W14" s="134"/>
      <c r="X14" s="136"/>
      <c r="Y14" s="136"/>
      <c r="Z14" s="136"/>
      <c r="AA14" s="14"/>
      <c r="AB14" s="53"/>
      <c r="AC14" s="53"/>
      <c r="AD14" s="34"/>
    </row>
    <row r="15" spans="1:30" x14ac:dyDescent="0.25">
      <c r="A15" s="139">
        <f>'Скорая медицинская помощь'!A15</f>
        <v>2</v>
      </c>
      <c r="B15" s="325" t="str">
        <f>'Скорая медицинская помощь'!C15</f>
        <v>ГБУЗ ККДБ</v>
      </c>
      <c r="C15" s="120">
        <f>'[1]410002'!$X$95</f>
        <v>854</v>
      </c>
      <c r="D15" s="43">
        <f>'[1]410002'!$Y$95</f>
        <v>80016.25</v>
      </c>
      <c r="E15" s="131">
        <f>'[1]410002'!$X$100</f>
        <v>27</v>
      </c>
      <c r="F15" s="268">
        <f>'[1]410002'!$Y$100</f>
        <v>4606.25</v>
      </c>
      <c r="G15" s="11"/>
      <c r="H15" s="11"/>
      <c r="I15" s="11"/>
      <c r="J15" s="11"/>
      <c r="K15" s="120">
        <f>'[2]410002'!$X$95</f>
        <v>854</v>
      </c>
      <c r="L15" s="43">
        <f>'[2]410002'!$Y$95</f>
        <v>80016.25</v>
      </c>
      <c r="M15" s="131">
        <f>'[2]410002'!$X$100</f>
        <v>27</v>
      </c>
      <c r="N15" s="268">
        <f>'[2]410002'!$Y$100</f>
        <v>4606.25</v>
      </c>
      <c r="O15" s="411">
        <f>K15-C15</f>
        <v>0</v>
      </c>
      <c r="P15" s="51">
        <f>L15-D15</f>
        <v>0</v>
      </c>
      <c r="Q15" s="411">
        <f t="shared" si="1"/>
        <v>0</v>
      </c>
      <c r="R15" s="51">
        <f t="shared" si="2"/>
        <v>0</v>
      </c>
      <c r="S15" s="4"/>
      <c r="T15" s="65"/>
      <c r="U15" s="65"/>
      <c r="V15" s="65"/>
      <c r="W15" s="4"/>
      <c r="X15" s="65"/>
      <c r="Y15" s="65"/>
      <c r="Z15" s="65"/>
      <c r="AA15" s="14"/>
      <c r="AB15" s="53"/>
      <c r="AC15" s="53"/>
      <c r="AD15" s="34"/>
    </row>
    <row r="16" spans="1:30" x14ac:dyDescent="0.25">
      <c r="A16" s="139">
        <f>'Скорая медицинская помощь'!A16</f>
        <v>3</v>
      </c>
      <c r="B16" s="325" t="str">
        <f>'Скорая медицинская помощь'!C16</f>
        <v>ГБУЗ ККСП</v>
      </c>
      <c r="C16" s="120">
        <f>'[1]410003'!$X$95</f>
        <v>0</v>
      </c>
      <c r="D16" s="43">
        <f>'[1]410003'!$Y$95</f>
        <v>0</v>
      </c>
      <c r="E16" s="131">
        <f>'[1]410003'!$X$100</f>
        <v>0</v>
      </c>
      <c r="F16" s="268">
        <f>'[1]410003'!$Y$100</f>
        <v>0</v>
      </c>
      <c r="G16" s="11"/>
      <c r="H16" s="11"/>
      <c r="I16" s="11"/>
      <c r="J16" s="11"/>
      <c r="K16" s="120">
        <f>'[2]410003'!$X$95</f>
        <v>0</v>
      </c>
      <c r="L16" s="43">
        <f>'[2]410003'!$Y$95</f>
        <v>0</v>
      </c>
      <c r="M16" s="131">
        <f>'[2]410003'!$X$100</f>
        <v>0</v>
      </c>
      <c r="N16" s="268">
        <f>'[2]410003'!$Y$100</f>
        <v>0</v>
      </c>
      <c r="O16" s="411">
        <f t="shared" si="0"/>
        <v>0</v>
      </c>
      <c r="P16" s="51">
        <f t="shared" ref="P16:P45" si="3">L16-D16</f>
        <v>0</v>
      </c>
      <c r="Q16" s="411">
        <f t="shared" si="1"/>
        <v>0</v>
      </c>
      <c r="R16" s="51">
        <f t="shared" si="2"/>
        <v>0</v>
      </c>
      <c r="S16" s="4"/>
      <c r="T16" s="65"/>
      <c r="U16" s="65"/>
      <c r="V16" s="65"/>
      <c r="W16" s="4"/>
      <c r="X16" s="65"/>
      <c r="Y16" s="65"/>
      <c r="Z16" s="65"/>
      <c r="AA16" s="14"/>
      <c r="AB16" s="53"/>
      <c r="AC16" s="53"/>
      <c r="AD16" s="34"/>
    </row>
    <row r="17" spans="1:30" x14ac:dyDescent="0.25">
      <c r="A17" s="139">
        <f>'Скорая медицинская помощь'!A17</f>
        <v>4</v>
      </c>
      <c r="B17" s="325" t="str">
        <f>'Скорая медицинская помощь'!C17</f>
        <v>ГБУЗ КККВД</v>
      </c>
      <c r="C17" s="120">
        <f>'[1]410004'!$X$95</f>
        <v>570</v>
      </c>
      <c r="D17" s="43">
        <f>'[1]410004'!$Y$95</f>
        <v>60055</v>
      </c>
      <c r="E17" s="131">
        <f>'[1]410004'!$X$100</f>
        <v>0</v>
      </c>
      <c r="F17" s="268">
        <f>'[1]410004'!$Y$100</f>
        <v>0</v>
      </c>
      <c r="G17" s="11"/>
      <c r="H17" s="11"/>
      <c r="I17" s="11"/>
      <c r="J17" s="11"/>
      <c r="K17" s="120">
        <f>'[2]410004'!$X$95</f>
        <v>570</v>
      </c>
      <c r="L17" s="43">
        <f>'[2]410004'!$Y$95</f>
        <v>60055</v>
      </c>
      <c r="M17" s="131">
        <f>'[2]410004'!$X$100</f>
        <v>0</v>
      </c>
      <c r="N17" s="268">
        <f>'[2]410004'!$Y$100</f>
        <v>0</v>
      </c>
      <c r="O17" s="411">
        <f t="shared" si="0"/>
        <v>0</v>
      </c>
      <c r="P17" s="51">
        <f t="shared" si="3"/>
        <v>0</v>
      </c>
      <c r="Q17" s="411">
        <f t="shared" si="1"/>
        <v>0</v>
      </c>
      <c r="R17" s="51">
        <f t="shared" si="2"/>
        <v>0</v>
      </c>
      <c r="S17" s="4"/>
      <c r="T17" s="65"/>
      <c r="U17" s="65"/>
      <c r="V17" s="65"/>
      <c r="W17" s="4"/>
      <c r="X17" s="65"/>
      <c r="Y17" s="65"/>
      <c r="Z17" s="65"/>
      <c r="AA17" s="14"/>
      <c r="AB17" s="53"/>
      <c r="AC17" s="53"/>
      <c r="AD17" s="34"/>
    </row>
    <row r="18" spans="1:30" x14ac:dyDescent="0.25">
      <c r="A18" s="139">
        <f>'Скорая медицинская помощь'!A18</f>
        <v>5</v>
      </c>
      <c r="B18" s="325" t="str">
        <f>'Скорая медицинская помощь'!C18</f>
        <v>ГБУЗ КККД</v>
      </c>
      <c r="C18" s="120">
        <f>'[1]410005'!$X$95</f>
        <v>1639</v>
      </c>
      <c r="D18" s="43">
        <f>'[1]410005'!$Y$95</f>
        <v>112926</v>
      </c>
      <c r="E18" s="131">
        <f>'[1]410005'!$X$100</f>
        <v>0</v>
      </c>
      <c r="F18" s="268">
        <f>'[1]410005'!$Y$100</f>
        <v>0</v>
      </c>
      <c r="G18" s="11"/>
      <c r="H18" s="11"/>
      <c r="I18" s="11"/>
      <c r="J18" s="11"/>
      <c r="K18" s="120">
        <f>'[2]410005'!$X$95</f>
        <v>1639</v>
      </c>
      <c r="L18" s="43">
        <f>'[2]410005'!$Y$95</f>
        <v>112926</v>
      </c>
      <c r="M18" s="131">
        <f>'[2]410005'!$X$100</f>
        <v>0</v>
      </c>
      <c r="N18" s="268">
        <f>'[2]410005'!$Y$100</f>
        <v>0</v>
      </c>
      <c r="O18" s="411">
        <f t="shared" si="0"/>
        <v>0</v>
      </c>
      <c r="P18" s="51">
        <f>L18-D18</f>
        <v>0</v>
      </c>
      <c r="Q18" s="411">
        <f t="shared" si="1"/>
        <v>0</v>
      </c>
      <c r="R18" s="51">
        <f t="shared" si="2"/>
        <v>0</v>
      </c>
      <c r="S18" s="4"/>
      <c r="T18" s="65"/>
      <c r="U18" s="65"/>
      <c r="V18" s="65"/>
      <c r="W18" s="4"/>
      <c r="X18" s="65"/>
      <c r="Y18" s="65"/>
      <c r="Z18" s="65"/>
      <c r="AA18" s="14"/>
      <c r="AB18" s="53"/>
      <c r="AC18" s="53"/>
      <c r="AD18" s="34"/>
    </row>
    <row r="19" spans="1:30" x14ac:dyDescent="0.25">
      <c r="A19" s="139">
        <f>'Скорая медицинская помощь'!A19</f>
        <v>6</v>
      </c>
      <c r="B19" s="325" t="str">
        <f>'Скорая медицинская помощь'!C19</f>
        <v>ГБУЗ ККОД</v>
      </c>
      <c r="C19" s="120">
        <f>'[1]410006'!$X$95</f>
        <v>3094</v>
      </c>
      <c r="D19" s="43">
        <f>'[1]410006'!$Y$95</f>
        <v>919814.67</v>
      </c>
      <c r="E19" s="131">
        <f>'[1]410006'!$X$100</f>
        <v>0</v>
      </c>
      <c r="F19" s="268">
        <f>'[1]410006'!$Y$100</f>
        <v>0</v>
      </c>
      <c r="G19" s="11"/>
      <c r="H19" s="11"/>
      <c r="I19" s="11"/>
      <c r="J19" s="11"/>
      <c r="K19" s="120">
        <f>'[2]410006'!$X$95</f>
        <v>3094</v>
      </c>
      <c r="L19" s="43">
        <f>'[2]410006'!$Y$95</f>
        <v>919814.67</v>
      </c>
      <c r="M19" s="131">
        <f>'[2]410006'!$X$100</f>
        <v>0</v>
      </c>
      <c r="N19" s="268">
        <f>'[2]410006'!$Y$100</f>
        <v>0</v>
      </c>
      <c r="O19" s="411">
        <f t="shared" si="0"/>
        <v>0</v>
      </c>
      <c r="P19" s="51">
        <f t="shared" si="3"/>
        <v>0</v>
      </c>
      <c r="Q19" s="411">
        <f t="shared" si="1"/>
        <v>0</v>
      </c>
      <c r="R19" s="51">
        <f t="shared" si="2"/>
        <v>0</v>
      </c>
      <c r="S19" s="4"/>
      <c r="T19" s="65"/>
      <c r="U19" s="65"/>
      <c r="V19" s="65"/>
      <c r="W19" s="4"/>
      <c r="X19" s="65"/>
      <c r="Y19" s="65"/>
      <c r="Z19" s="65"/>
      <c r="AA19" s="14"/>
      <c r="AB19" s="53"/>
      <c r="AC19" s="53"/>
      <c r="AD19" s="34"/>
    </row>
    <row r="20" spans="1:30" ht="18" customHeight="1" x14ac:dyDescent="0.25">
      <c r="A20" s="139">
        <f>'Скорая медицинская помощь'!A20</f>
        <v>7</v>
      </c>
      <c r="B20" s="325" t="str">
        <f>'Скорая медицинская помощь'!C20</f>
        <v>ГБУЗ КОБ</v>
      </c>
      <c r="C20" s="120">
        <f>'[1]410007'!$X$95</f>
        <v>225</v>
      </c>
      <c r="D20" s="43">
        <f>'[1]410007'!$Y$95</f>
        <v>14975</v>
      </c>
      <c r="E20" s="131">
        <f>'[1]410007'!$X$100</f>
        <v>0</v>
      </c>
      <c r="F20" s="268">
        <f>'[1]410007'!$Y$100</f>
        <v>0</v>
      </c>
      <c r="G20" s="11"/>
      <c r="H20" s="11"/>
      <c r="I20" s="11"/>
      <c r="J20" s="11"/>
      <c r="K20" s="120">
        <f>'[2]410007'!$X$95</f>
        <v>225</v>
      </c>
      <c r="L20" s="43">
        <f>'[2]410007'!$Y$95</f>
        <v>14975</v>
      </c>
      <c r="M20" s="131">
        <f>'[2]410007'!$X$100</f>
        <v>0</v>
      </c>
      <c r="N20" s="268">
        <f>'[2]410007'!$Y$100</f>
        <v>0</v>
      </c>
      <c r="O20" s="411">
        <f t="shared" si="0"/>
        <v>0</v>
      </c>
      <c r="P20" s="51">
        <f t="shared" si="3"/>
        <v>0</v>
      </c>
      <c r="Q20" s="411">
        <f t="shared" si="1"/>
        <v>0</v>
      </c>
      <c r="R20" s="51">
        <f t="shared" si="2"/>
        <v>0</v>
      </c>
      <c r="S20" s="65"/>
      <c r="T20" s="65"/>
      <c r="U20" s="65"/>
      <c r="V20" s="65"/>
      <c r="W20" s="4"/>
      <c r="X20" s="65"/>
      <c r="Y20" s="65"/>
      <c r="Z20" s="65"/>
      <c r="AA20" s="14"/>
      <c r="AB20" s="53"/>
      <c r="AC20" s="53"/>
      <c r="AD20" s="34"/>
    </row>
    <row r="21" spans="1:30" x14ac:dyDescent="0.25">
      <c r="A21" s="139">
        <f>'Скорая медицинская помощь'!A21</f>
        <v>8</v>
      </c>
      <c r="B21" s="325" t="str">
        <f>'Скорая медицинская помощь'!C21</f>
        <v>ГБУЗ КК "ПК ГБ № 1"</v>
      </c>
      <c r="C21" s="120">
        <f>'[1]410008'!$X$95</f>
        <v>373</v>
      </c>
      <c r="D21" s="43">
        <f>'[1]410008'!$Y$95</f>
        <v>26206</v>
      </c>
      <c r="E21" s="131">
        <f>'[1]410008'!$X$100</f>
        <v>0</v>
      </c>
      <c r="F21" s="268">
        <f>'[1]410008'!$Y$100</f>
        <v>0</v>
      </c>
      <c r="G21" s="11"/>
      <c r="H21" s="11"/>
      <c r="I21" s="11"/>
      <c r="J21" s="11"/>
      <c r="K21" s="120">
        <f>'[2]410008'!$X$95</f>
        <v>373</v>
      </c>
      <c r="L21" s="43">
        <f>'[2]410008'!$Y$95</f>
        <v>26206</v>
      </c>
      <c r="M21" s="131">
        <f>'[2]410008'!$X$100</f>
        <v>0</v>
      </c>
      <c r="N21" s="268">
        <f>'[2]410008'!$Y$100</f>
        <v>0</v>
      </c>
      <c r="O21" s="411">
        <f t="shared" si="0"/>
        <v>0</v>
      </c>
      <c r="P21" s="51">
        <f t="shared" si="3"/>
        <v>0</v>
      </c>
      <c r="Q21" s="411">
        <f t="shared" si="1"/>
        <v>0</v>
      </c>
      <c r="R21" s="51">
        <f t="shared" si="2"/>
        <v>0</v>
      </c>
      <c r="S21" s="4"/>
      <c r="T21" s="65"/>
      <c r="U21" s="65"/>
      <c r="V21" s="65"/>
      <c r="W21" s="4"/>
      <c r="X21" s="65"/>
      <c r="Y21" s="65"/>
      <c r="Z21" s="65"/>
      <c r="AA21" s="14"/>
      <c r="AB21" s="53"/>
      <c r="AC21" s="53"/>
      <c r="AD21" s="34"/>
    </row>
    <row r="22" spans="1:30" x14ac:dyDescent="0.25">
      <c r="A22" s="139">
        <f>'Скорая медицинская помощь'!A22</f>
        <v>9</v>
      </c>
      <c r="B22" s="325" t="str">
        <f>'Скорая медицинская помощь'!C22</f>
        <v>ГБУЗ КК "ПК ГБ № 2"</v>
      </c>
      <c r="C22" s="120">
        <f>'[1]410009'!$X$95</f>
        <v>246</v>
      </c>
      <c r="D22" s="43">
        <f>'[1]410009'!$Y$95</f>
        <v>17607.11</v>
      </c>
      <c r="E22" s="131">
        <f>'[1]410009'!$X$100</f>
        <v>136</v>
      </c>
      <c r="F22" s="268">
        <f>'[1]410009'!$Y$100</f>
        <v>12063.109999999999</v>
      </c>
      <c r="G22" s="11"/>
      <c r="H22" s="11"/>
      <c r="I22" s="11"/>
      <c r="J22" s="11"/>
      <c r="K22" s="120">
        <f>'[2]410009'!$X$95</f>
        <v>246</v>
      </c>
      <c r="L22" s="43">
        <f>'[2]410009'!$Y$95</f>
        <v>17607.11</v>
      </c>
      <c r="M22" s="131">
        <f>'[2]410009'!$X$100</f>
        <v>136</v>
      </c>
      <c r="N22" s="268">
        <f>'[2]410009'!$Y$100</f>
        <v>12063.109999999999</v>
      </c>
      <c r="O22" s="411">
        <f t="shared" si="0"/>
        <v>0</v>
      </c>
      <c r="P22" s="51">
        <f t="shared" si="3"/>
        <v>0</v>
      </c>
      <c r="Q22" s="411">
        <f t="shared" si="1"/>
        <v>0</v>
      </c>
      <c r="R22" s="51">
        <f t="shared" si="2"/>
        <v>0</v>
      </c>
      <c r="S22" s="4"/>
      <c r="T22" s="65"/>
      <c r="U22" s="65"/>
      <c r="V22" s="65"/>
      <c r="W22" s="4"/>
      <c r="X22" s="65"/>
      <c r="Y22" s="4"/>
      <c r="Z22" s="65"/>
      <c r="AA22" s="14"/>
      <c r="AB22" s="53"/>
      <c r="AC22" s="53"/>
      <c r="AD22" s="34"/>
    </row>
    <row r="23" spans="1:30" ht="30" x14ac:dyDescent="0.25">
      <c r="A23" s="139">
        <f>'Скорая медицинская помощь'!A23</f>
        <v>10</v>
      </c>
      <c r="B23" s="325" t="str">
        <f>'Скорая медицинская помощь'!C23</f>
        <v>ГБУЗ КК "ПК ГЕРИАТРИЧЕСКАЯ БОЛЬНИЦА"</v>
      </c>
      <c r="C23" s="120">
        <f>'[1]410010'!$X$95</f>
        <v>0</v>
      </c>
      <c r="D23" s="43">
        <f>'[1]410010'!$Y$95</f>
        <v>0</v>
      </c>
      <c r="E23" s="131">
        <f>'[1]410010'!$X$100</f>
        <v>0</v>
      </c>
      <c r="F23" s="268">
        <f>'[1]410010'!$Y$100</f>
        <v>0</v>
      </c>
      <c r="G23" s="11"/>
      <c r="H23" s="11"/>
      <c r="I23" s="11"/>
      <c r="J23" s="11"/>
      <c r="K23" s="120">
        <f>'[2]410010'!$X$95</f>
        <v>0</v>
      </c>
      <c r="L23" s="43">
        <f>'[2]410010'!$Y$95</f>
        <v>0</v>
      </c>
      <c r="M23" s="131">
        <f>'[2]410010'!$X$100</f>
        <v>0</v>
      </c>
      <c r="N23" s="268">
        <f>'[2]410010'!$Y$100</f>
        <v>0</v>
      </c>
      <c r="O23" s="411">
        <f t="shared" si="0"/>
        <v>0</v>
      </c>
      <c r="P23" s="51">
        <f t="shared" si="3"/>
        <v>0</v>
      </c>
      <c r="Q23" s="411">
        <f t="shared" si="1"/>
        <v>0</v>
      </c>
      <c r="R23" s="51">
        <f t="shared" si="2"/>
        <v>0</v>
      </c>
      <c r="S23" s="4"/>
      <c r="T23" s="65"/>
      <c r="U23" s="65"/>
      <c r="V23" s="65"/>
      <c r="W23" s="4"/>
      <c r="X23" s="65"/>
      <c r="Y23" s="65"/>
      <c r="Z23" s="65"/>
      <c r="AA23" s="14"/>
      <c r="AB23" s="53"/>
      <c r="AC23" s="53"/>
      <c r="AD23" s="34"/>
    </row>
    <row r="24" spans="1:30" x14ac:dyDescent="0.25">
      <c r="A24" s="139">
        <f>'Скорая медицинская помощь'!A24</f>
        <v>11</v>
      </c>
      <c r="B24" s="325" t="str">
        <f>'Скорая медицинская помощь'!C24</f>
        <v>ГБУЗ КК "ПК ГП № 1"</v>
      </c>
      <c r="C24" s="120">
        <f>'[1]410011'!$X$95</f>
        <v>968</v>
      </c>
      <c r="D24" s="43">
        <f>'[1]410011'!$Y$95</f>
        <v>60969</v>
      </c>
      <c r="E24" s="131">
        <f>'[1]410011'!$X$100</f>
        <v>0</v>
      </c>
      <c r="F24" s="268">
        <f>'[1]410011'!$Y$100</f>
        <v>0</v>
      </c>
      <c r="G24" s="11"/>
      <c r="H24" s="11"/>
      <c r="I24" s="11"/>
      <c r="J24" s="11"/>
      <c r="K24" s="120">
        <f>'[2]410011'!$X$95</f>
        <v>968</v>
      </c>
      <c r="L24" s="43">
        <f>'[2]410011'!$Y$95</f>
        <v>60969</v>
      </c>
      <c r="M24" s="131">
        <f>'[2]410011'!$X$100</f>
        <v>0</v>
      </c>
      <c r="N24" s="268">
        <f>'[2]410011'!$Y$100</f>
        <v>0</v>
      </c>
      <c r="O24" s="411">
        <f t="shared" si="0"/>
        <v>0</v>
      </c>
      <c r="P24" s="51">
        <f t="shared" si="3"/>
        <v>0</v>
      </c>
      <c r="Q24" s="411">
        <f t="shared" si="1"/>
        <v>0</v>
      </c>
      <c r="R24" s="51">
        <f t="shared" si="2"/>
        <v>0</v>
      </c>
      <c r="S24" s="4"/>
      <c r="T24" s="65"/>
      <c r="U24" s="65"/>
      <c r="V24" s="65"/>
      <c r="W24" s="4"/>
      <c r="X24" s="65"/>
      <c r="Y24" s="65"/>
      <c r="Z24" s="65"/>
      <c r="AA24" s="14"/>
      <c r="AB24" s="53"/>
      <c r="AC24" s="53"/>
      <c r="AD24" s="34"/>
    </row>
    <row r="25" spans="1:30" ht="15.75" customHeight="1" x14ac:dyDescent="0.25">
      <c r="A25" s="139">
        <f>'Скорая медицинская помощь'!A25</f>
        <v>12</v>
      </c>
      <c r="B25" s="325" t="str">
        <f>'Скорая медицинская помощь'!C25</f>
        <v>ГБУЗ КК ПК ГП №3</v>
      </c>
      <c r="C25" s="120">
        <f>'[1]410012'!$X$95</f>
        <v>1273</v>
      </c>
      <c r="D25" s="43">
        <f>'[1]410012'!$Y$95</f>
        <v>95626.48</v>
      </c>
      <c r="E25" s="131">
        <f>'[1]410012'!$X$100</f>
        <v>192</v>
      </c>
      <c r="F25" s="268">
        <f>'[1]410012'!$Y$100</f>
        <v>23001.48</v>
      </c>
      <c r="G25" s="11"/>
      <c r="H25" s="11"/>
      <c r="I25" s="11"/>
      <c r="J25" s="11"/>
      <c r="K25" s="120">
        <f>'[2]410012'!$X$95</f>
        <v>1273</v>
      </c>
      <c r="L25" s="43">
        <f>'[2]410012'!$Y$95</f>
        <v>95626.48</v>
      </c>
      <c r="M25" s="131">
        <f>'[2]410012'!$X$100</f>
        <v>192</v>
      </c>
      <c r="N25" s="268">
        <f>'[2]410012'!$Y$100</f>
        <v>23001.48</v>
      </c>
      <c r="O25" s="411">
        <f t="shared" si="0"/>
        <v>0</v>
      </c>
      <c r="P25" s="51">
        <f t="shared" si="3"/>
        <v>0</v>
      </c>
      <c r="Q25" s="411">
        <f t="shared" si="1"/>
        <v>0</v>
      </c>
      <c r="R25" s="51">
        <f>N25-F25</f>
        <v>0</v>
      </c>
      <c r="S25" s="4"/>
      <c r="T25" s="65"/>
      <c r="U25" s="65"/>
      <c r="V25" s="65"/>
      <c r="W25" s="4"/>
      <c r="X25" s="65"/>
      <c r="Y25" s="65"/>
      <c r="Z25" s="65"/>
      <c r="AA25" s="14"/>
      <c r="AB25" s="53"/>
      <c r="AC25" s="53"/>
      <c r="AD25" s="34"/>
    </row>
    <row r="26" spans="1:30" x14ac:dyDescent="0.25">
      <c r="A26" s="139">
        <f>'Скорая медицинская помощь'!A26</f>
        <v>13</v>
      </c>
      <c r="B26" s="325" t="str">
        <f>'Скорая медицинская помощь'!C26</f>
        <v>ГБУЗ ККРД</v>
      </c>
      <c r="C26" s="120">
        <f>'[1]410013'!$X$95</f>
        <v>943</v>
      </c>
      <c r="D26" s="43">
        <f>'[1]410013'!$Y$95</f>
        <v>56923</v>
      </c>
      <c r="E26" s="131">
        <f>'[1]410013'!$X$100</f>
        <v>0</v>
      </c>
      <c r="F26" s="268">
        <f>'[1]410013'!$Y$100</f>
        <v>0</v>
      </c>
      <c r="G26" s="11"/>
      <c r="H26" s="11"/>
      <c r="I26" s="11"/>
      <c r="J26" s="11"/>
      <c r="K26" s="120">
        <f>'[2]410013'!$X$95</f>
        <v>943</v>
      </c>
      <c r="L26" s="43">
        <f>'[2]410013'!$Y$95</f>
        <v>56923</v>
      </c>
      <c r="M26" s="131">
        <f>'[2]410013'!$X$100</f>
        <v>0</v>
      </c>
      <c r="N26" s="268">
        <f>'[2]410013'!$Y$100</f>
        <v>0</v>
      </c>
      <c r="O26" s="411">
        <f t="shared" si="0"/>
        <v>0</v>
      </c>
      <c r="P26" s="51">
        <f t="shared" si="3"/>
        <v>0</v>
      </c>
      <c r="Q26" s="411">
        <f t="shared" si="1"/>
        <v>0</v>
      </c>
      <c r="R26" s="51">
        <f t="shared" si="2"/>
        <v>0</v>
      </c>
      <c r="S26" s="4"/>
      <c r="T26" s="65"/>
      <c r="U26" s="65"/>
      <c r="V26" s="65"/>
      <c r="W26" s="4"/>
      <c r="X26" s="65"/>
      <c r="Y26" s="65"/>
      <c r="Z26" s="65"/>
      <c r="AA26" s="14"/>
      <c r="AB26" s="53"/>
      <c r="AC26" s="53"/>
      <c r="AD26" s="34"/>
    </row>
    <row r="27" spans="1:30" x14ac:dyDescent="0.25">
      <c r="A27" s="139">
        <f>'Скорая медицинская помощь'!A27</f>
        <v>14</v>
      </c>
      <c r="B27" s="325" t="str">
        <f>'Скорая медицинская помощь'!C27</f>
        <v>ГБУЗ КК П-КГСП</v>
      </c>
      <c r="C27" s="120">
        <f>'[1]410014'!$X$95</f>
        <v>0</v>
      </c>
      <c r="D27" s="43">
        <f>'[1]410014'!$Y$95</f>
        <v>0</v>
      </c>
      <c r="E27" s="131">
        <f>'[1]410014'!$X$100</f>
        <v>0</v>
      </c>
      <c r="F27" s="268">
        <f>'[1]410014'!$Y$100</f>
        <v>0</v>
      </c>
      <c r="G27" s="11"/>
      <c r="H27" s="11"/>
      <c r="I27" s="11"/>
      <c r="J27" s="11"/>
      <c r="K27" s="120">
        <f>'[2]410014'!$X$95</f>
        <v>0</v>
      </c>
      <c r="L27" s="43">
        <f>'[2]410014'!$Y$95</f>
        <v>0</v>
      </c>
      <c r="M27" s="131">
        <f>'[2]410014'!$X$100</f>
        <v>0</v>
      </c>
      <c r="N27" s="268">
        <f>'[2]410014'!$Y$100</f>
        <v>0</v>
      </c>
      <c r="O27" s="411">
        <f t="shared" si="0"/>
        <v>0</v>
      </c>
      <c r="P27" s="51">
        <f t="shared" si="3"/>
        <v>0</v>
      </c>
      <c r="Q27" s="411">
        <f t="shared" si="1"/>
        <v>0</v>
      </c>
      <c r="R27" s="51">
        <f t="shared" si="2"/>
        <v>0</v>
      </c>
      <c r="S27" s="4"/>
      <c r="T27" s="65"/>
      <c r="U27" s="65"/>
      <c r="V27" s="65"/>
      <c r="W27" s="4"/>
      <c r="X27" s="65"/>
      <c r="Y27" s="65"/>
      <c r="Z27" s="65"/>
      <c r="AA27" s="14"/>
      <c r="AB27" s="53"/>
      <c r="AC27" s="53"/>
      <c r="AD27" s="34"/>
    </row>
    <row r="28" spans="1:30" x14ac:dyDescent="0.25">
      <c r="A28" s="139">
        <f>'Скорая медицинская помощь'!A28</f>
        <v>15</v>
      </c>
      <c r="B28" s="325" t="str">
        <f>'Скорая медицинская помощь'!C28</f>
        <v>ГБУЗ КК ПК ГДП №1</v>
      </c>
      <c r="C28" s="120">
        <f>'[1]410015'!$X$95</f>
        <v>435</v>
      </c>
      <c r="D28" s="43">
        <f>'[1]410015'!$Y$95</f>
        <v>39865.120000000003</v>
      </c>
      <c r="E28" s="131">
        <f>'[1]410015'!$X$100</f>
        <v>138</v>
      </c>
      <c r="F28" s="268">
        <f>'[1]410015'!$Y$100</f>
        <v>19966.12</v>
      </c>
      <c r="G28" s="11"/>
      <c r="H28" s="11"/>
      <c r="I28" s="11"/>
      <c r="J28" s="11"/>
      <c r="K28" s="120">
        <f>'[2]410015'!$X$95</f>
        <v>435</v>
      </c>
      <c r="L28" s="43">
        <f>'[2]410015'!$Y$95</f>
        <v>39865.120000000003</v>
      </c>
      <c r="M28" s="131">
        <f>'[2]410015'!$X$100</f>
        <v>138</v>
      </c>
      <c r="N28" s="268">
        <f>'[2]410015'!$Y$100</f>
        <v>19966.12</v>
      </c>
      <c r="O28" s="411">
        <f t="shared" si="0"/>
        <v>0</v>
      </c>
      <c r="P28" s="51">
        <f t="shared" si="3"/>
        <v>0</v>
      </c>
      <c r="Q28" s="411">
        <f t="shared" si="1"/>
        <v>0</v>
      </c>
      <c r="R28" s="51">
        <f t="shared" si="2"/>
        <v>0</v>
      </c>
      <c r="S28" s="4"/>
      <c r="T28" s="65"/>
      <c r="U28" s="65"/>
      <c r="V28" s="65"/>
      <c r="W28" s="4"/>
      <c r="X28" s="65"/>
      <c r="Y28" s="4"/>
      <c r="Z28" s="65"/>
      <c r="AA28" s="14"/>
      <c r="AB28" s="53"/>
      <c r="AC28" s="53"/>
      <c r="AD28" s="34"/>
    </row>
    <row r="29" spans="1:30" x14ac:dyDescent="0.25">
      <c r="A29" s="139">
        <f>'Скорая медицинская помощь'!A29</f>
        <v>16</v>
      </c>
      <c r="B29" s="325" t="str">
        <f>'Скорая медицинская помощь'!C29</f>
        <v>ГБУЗ КК ПК ГДП № 2</v>
      </c>
      <c r="C29" s="120">
        <f>'[1]410016'!$X$95</f>
        <v>216</v>
      </c>
      <c r="D29" s="43">
        <f>'[1]410016'!$Y$95</f>
        <v>17740.740000000002</v>
      </c>
      <c r="E29" s="131">
        <f>'[1]410016'!$X$100</f>
        <v>74</v>
      </c>
      <c r="F29" s="268">
        <f>'[1]410016'!$Y$100</f>
        <v>7940.74</v>
      </c>
      <c r="G29" s="11"/>
      <c r="H29" s="11"/>
      <c r="I29" s="11"/>
      <c r="J29" s="11"/>
      <c r="K29" s="120">
        <f>'[2]410016'!$X$95</f>
        <v>216</v>
      </c>
      <c r="L29" s="43">
        <f>'[2]410016'!$Y$95</f>
        <v>17740.740000000002</v>
      </c>
      <c r="M29" s="131">
        <f>'[2]410016'!$X$100</f>
        <v>74</v>
      </c>
      <c r="N29" s="268">
        <f>'[2]410016'!$Y$100</f>
        <v>7940.74</v>
      </c>
      <c r="O29" s="411">
        <f t="shared" si="0"/>
        <v>0</v>
      </c>
      <c r="P29" s="51">
        <f t="shared" si="3"/>
        <v>0</v>
      </c>
      <c r="Q29" s="411">
        <f>M29-E29</f>
        <v>0</v>
      </c>
      <c r="R29" s="51">
        <f t="shared" si="2"/>
        <v>0</v>
      </c>
      <c r="S29" s="4"/>
      <c r="T29" s="65"/>
      <c r="U29" s="4"/>
      <c r="V29" s="65"/>
      <c r="W29" s="4"/>
      <c r="X29" s="65"/>
      <c r="Y29" s="65"/>
      <c r="Z29" s="65"/>
      <c r="AA29" s="14"/>
      <c r="AB29" s="53"/>
      <c r="AC29" s="53"/>
      <c r="AD29" s="34"/>
    </row>
    <row r="30" spans="1:30" x14ac:dyDescent="0.25">
      <c r="A30" s="139">
        <f>'Скорая медицинская помощь'!A30</f>
        <v>17</v>
      </c>
      <c r="B30" s="325" t="str">
        <f>'Скорая медицинская помощь'!C30</f>
        <v>ГБУЗ КК ПК ГДСП</v>
      </c>
      <c r="C30" s="120">
        <f>'[1]410017'!$X$95</f>
        <v>0</v>
      </c>
      <c r="D30" s="43">
        <f>'[1]410017'!$Y$95</f>
        <v>0</v>
      </c>
      <c r="E30" s="131">
        <f>'[1]410017'!$X$100</f>
        <v>0</v>
      </c>
      <c r="F30" s="268">
        <f>'[1]410017'!$Y$100</f>
        <v>0</v>
      </c>
      <c r="G30" s="11"/>
      <c r="H30" s="11"/>
      <c r="I30" s="11"/>
      <c r="J30" s="11"/>
      <c r="K30" s="120">
        <f>'[2]410017'!$X$95</f>
        <v>0</v>
      </c>
      <c r="L30" s="43">
        <f>'[2]410017'!$Y$95</f>
        <v>0</v>
      </c>
      <c r="M30" s="131">
        <f>'[2]410017'!$X$100</f>
        <v>0</v>
      </c>
      <c r="N30" s="268">
        <f>'[2]410017'!$Y$100</f>
        <v>0</v>
      </c>
      <c r="O30" s="411">
        <f t="shared" si="0"/>
        <v>0</v>
      </c>
      <c r="P30" s="51">
        <f t="shared" si="3"/>
        <v>0</v>
      </c>
      <c r="Q30" s="411">
        <f t="shared" si="1"/>
        <v>0</v>
      </c>
      <c r="R30" s="51">
        <f t="shared" si="2"/>
        <v>0</v>
      </c>
      <c r="S30" s="4"/>
      <c r="T30" s="65"/>
      <c r="U30" s="65"/>
      <c r="V30" s="65"/>
      <c r="W30" s="4"/>
      <c r="X30" s="65"/>
      <c r="Y30" s="65"/>
      <c r="Z30" s="65"/>
      <c r="AA30" s="14"/>
      <c r="AB30" s="53"/>
      <c r="AC30" s="53"/>
      <c r="AD30" s="34"/>
    </row>
    <row r="31" spans="1:30" x14ac:dyDescent="0.25">
      <c r="A31" s="139">
        <f>'Скорая медицинская помощь'!A31</f>
        <v>18</v>
      </c>
      <c r="B31" s="325" t="str">
        <f>'Скорая медицинская помощь'!C31</f>
        <v>ГБУЗ КК ЕРБ</v>
      </c>
      <c r="C31" s="120">
        <f>'[1]410018'!$X$95</f>
        <v>873</v>
      </c>
      <c r="D31" s="43">
        <f>'[1]410018'!$Y$95</f>
        <v>61844</v>
      </c>
      <c r="E31" s="131">
        <f>'[1]410018'!$X$100</f>
        <v>0</v>
      </c>
      <c r="F31" s="268">
        <f>'[1]410018'!$Y$100</f>
        <v>0</v>
      </c>
      <c r="G31" s="11"/>
      <c r="H31" s="11"/>
      <c r="I31" s="11"/>
      <c r="J31" s="11"/>
      <c r="K31" s="120">
        <f>'[2]410018'!$X$95</f>
        <v>873</v>
      </c>
      <c r="L31" s="43">
        <f>'[2]410018'!$Y$95</f>
        <v>61844</v>
      </c>
      <c r="M31" s="131">
        <f>'[2]410018'!$X$100</f>
        <v>0</v>
      </c>
      <c r="N31" s="268">
        <f>'[2]410018'!$Y$100</f>
        <v>0</v>
      </c>
      <c r="O31" s="411">
        <f t="shared" si="0"/>
        <v>0</v>
      </c>
      <c r="P31" s="51">
        <f t="shared" si="3"/>
        <v>0</v>
      </c>
      <c r="Q31" s="411">
        <f t="shared" si="1"/>
        <v>0</v>
      </c>
      <c r="R31" s="51">
        <f t="shared" si="2"/>
        <v>0</v>
      </c>
      <c r="S31" s="4"/>
      <c r="T31" s="65"/>
      <c r="U31" s="65"/>
      <c r="V31" s="65"/>
      <c r="W31" s="4"/>
      <c r="X31" s="65"/>
      <c r="Y31" s="65"/>
      <c r="Z31" s="65"/>
      <c r="AA31" s="14"/>
      <c r="AB31" s="53"/>
      <c r="AC31" s="53"/>
      <c r="AD31" s="34"/>
    </row>
    <row r="32" spans="1:30" x14ac:dyDescent="0.25">
      <c r="A32" s="139">
        <f>'Скорая медицинская помощь'!A32</f>
        <v>19</v>
      </c>
      <c r="B32" s="325" t="str">
        <f>'Скорая медицинская помощь'!C32</f>
        <v>ГБУЗ КК ЕРСП</v>
      </c>
      <c r="C32" s="120">
        <f>'[1]410019'!$X$95</f>
        <v>0</v>
      </c>
      <c r="D32" s="43">
        <f>'[1]410019'!$Y$95</f>
        <v>0</v>
      </c>
      <c r="E32" s="131">
        <f>'[1]410019'!$X$100</f>
        <v>0</v>
      </c>
      <c r="F32" s="268">
        <f>'[1]410019'!$Y$100</f>
        <v>0</v>
      </c>
      <c r="G32" s="11"/>
      <c r="H32" s="11"/>
      <c r="I32" s="11"/>
      <c r="J32" s="11"/>
      <c r="K32" s="120">
        <f>'[2]410019'!$X$95</f>
        <v>0</v>
      </c>
      <c r="L32" s="43">
        <f>'[2]410019'!$Y$95</f>
        <v>0</v>
      </c>
      <c r="M32" s="131">
        <f>'[2]410019'!$X$100</f>
        <v>0</v>
      </c>
      <c r="N32" s="268">
        <f>'[2]410019'!$Y$100</f>
        <v>0</v>
      </c>
      <c r="O32" s="411">
        <f t="shared" si="0"/>
        <v>0</v>
      </c>
      <c r="P32" s="51">
        <f t="shared" si="3"/>
        <v>0</v>
      </c>
      <c r="Q32" s="411">
        <f t="shared" si="1"/>
        <v>0</v>
      </c>
      <c r="R32" s="51">
        <f t="shared" si="2"/>
        <v>0</v>
      </c>
      <c r="S32" s="4"/>
      <c r="T32" s="65"/>
      <c r="U32" s="65"/>
      <c r="V32" s="65"/>
      <c r="W32" s="4"/>
      <c r="X32" s="65"/>
      <c r="Y32" s="65"/>
      <c r="Z32" s="65"/>
      <c r="AA32" s="14"/>
      <c r="AB32" s="53"/>
      <c r="AC32" s="53"/>
      <c r="AD32" s="34"/>
    </row>
    <row r="33" spans="1:30" ht="30" x14ac:dyDescent="0.25">
      <c r="A33" s="139">
        <f>'Скорая медицинская помощь'!A33</f>
        <v>20</v>
      </c>
      <c r="B33" s="325" t="str">
        <f>'Скорая медицинская помощь'!C33</f>
        <v>ГБУЗ КК "МИЛЬКОВСКАЯ РАЙОННАЯ БОЛЬНИЦА"</v>
      </c>
      <c r="C33" s="120">
        <f>'[1]410028'!$X$95</f>
        <v>1055</v>
      </c>
      <c r="D33" s="43">
        <f>'[1]410028'!$Y$95</f>
        <v>72458</v>
      </c>
      <c r="E33" s="131">
        <f>'[1]410028'!$X$100</f>
        <v>0</v>
      </c>
      <c r="F33" s="268">
        <f>'[1]410028'!$Y$100</f>
        <v>0</v>
      </c>
      <c r="G33" s="11"/>
      <c r="H33" s="11"/>
      <c r="I33" s="11"/>
      <c r="J33" s="11"/>
      <c r="K33" s="120">
        <f>'[2]410028'!$X$95</f>
        <v>1055</v>
      </c>
      <c r="L33" s="43">
        <f>'[2]410028'!$Y$95</f>
        <v>72458</v>
      </c>
      <c r="M33" s="131">
        <f>'[2]410028'!$X$100</f>
        <v>0</v>
      </c>
      <c r="N33" s="268">
        <f>'[2]410028'!$Y$100</f>
        <v>0</v>
      </c>
      <c r="O33" s="411">
        <f t="shared" si="0"/>
        <v>0</v>
      </c>
      <c r="P33" s="51">
        <f t="shared" si="3"/>
        <v>0</v>
      </c>
      <c r="Q33" s="411">
        <f t="shared" si="1"/>
        <v>0</v>
      </c>
      <c r="R33" s="51">
        <f t="shared" si="2"/>
        <v>0</v>
      </c>
      <c r="S33" s="4"/>
      <c r="T33" s="65"/>
      <c r="U33" s="4"/>
      <c r="V33" s="65"/>
      <c r="W33" s="4"/>
      <c r="X33" s="65"/>
      <c r="Y33" s="65"/>
      <c r="Z33" s="65"/>
      <c r="AA33" s="14"/>
      <c r="AB33" s="53"/>
      <c r="AC33" s="53"/>
      <c r="AD33" s="34"/>
    </row>
    <row r="34" spans="1:30" x14ac:dyDescent="0.25">
      <c r="A34" s="139">
        <f>'Скорая медицинская помощь'!A34</f>
        <v>21</v>
      </c>
      <c r="B34" s="325" t="str">
        <f>'Скорая медицинская помощь'!C34</f>
        <v>ГБУЗ КК "УСТЬ-БОЛЬШЕРЕЦКАЯ РБ"</v>
      </c>
      <c r="C34" s="120">
        <f>'[1]410029'!$X$95</f>
        <v>141</v>
      </c>
      <c r="D34" s="43">
        <f>'[1]410029'!$Y$95</f>
        <v>9928</v>
      </c>
      <c r="E34" s="131">
        <f>'[1]410029'!$X$100</f>
        <v>0</v>
      </c>
      <c r="F34" s="268">
        <f>'[1]410029'!$Y$100</f>
        <v>0</v>
      </c>
      <c r="G34" s="11"/>
      <c r="H34" s="11"/>
      <c r="I34" s="11"/>
      <c r="J34" s="11"/>
      <c r="K34" s="120">
        <f>'[2]410029'!$X$95</f>
        <v>141</v>
      </c>
      <c r="L34" s="43">
        <f>'[2]410029'!$Y$95</f>
        <v>9928</v>
      </c>
      <c r="M34" s="131">
        <f>'[2]410029'!$X$100</f>
        <v>0</v>
      </c>
      <c r="N34" s="268">
        <f>'[2]410029'!$Y$100</f>
        <v>0</v>
      </c>
      <c r="O34" s="411">
        <f t="shared" si="0"/>
        <v>0</v>
      </c>
      <c r="P34" s="51">
        <f t="shared" si="3"/>
        <v>0</v>
      </c>
      <c r="Q34" s="411">
        <f t="shared" si="1"/>
        <v>0</v>
      </c>
      <c r="R34" s="51">
        <f t="shared" si="2"/>
        <v>0</v>
      </c>
      <c r="S34" s="4"/>
      <c r="T34" s="65"/>
      <c r="U34" s="4"/>
      <c r="V34" s="65"/>
      <c r="W34" s="4"/>
      <c r="X34" s="65"/>
      <c r="Y34" s="65"/>
      <c r="Z34" s="65"/>
      <c r="AA34" s="14"/>
      <c r="AB34" s="53"/>
      <c r="AC34" s="53"/>
      <c r="AD34" s="34"/>
    </row>
    <row r="35" spans="1:30" x14ac:dyDescent="0.25">
      <c r="A35" s="139">
        <f>'Скорая медицинская помощь'!A35</f>
        <v>22</v>
      </c>
      <c r="B35" s="325" t="str">
        <f>'Скорая медицинская помощь'!C35</f>
        <v>ГБУЗ "УСТЬ-КАМЧАТСКАЯ РБ"</v>
      </c>
      <c r="C35" s="120">
        <f>'[1]410030'!$X$95</f>
        <v>236</v>
      </c>
      <c r="D35" s="43">
        <f>'[1]410030'!$Y$95</f>
        <v>16455</v>
      </c>
      <c r="E35" s="131">
        <f>'[1]410030'!$X$100</f>
        <v>0</v>
      </c>
      <c r="F35" s="268">
        <f>'[1]410030'!$Y$100</f>
        <v>0</v>
      </c>
      <c r="G35" s="11"/>
      <c r="H35" s="11"/>
      <c r="I35" s="11"/>
      <c r="J35" s="11"/>
      <c r="K35" s="120">
        <f>'[2]410030'!$X$95</f>
        <v>236</v>
      </c>
      <c r="L35" s="43">
        <f>'[2]410030'!$Y$95</f>
        <v>16455</v>
      </c>
      <c r="M35" s="131">
        <f>'[2]410030'!$X$100</f>
        <v>0</v>
      </c>
      <c r="N35" s="268">
        <f>'[2]410030'!$Y$100</f>
        <v>0</v>
      </c>
      <c r="O35" s="411">
        <f t="shared" si="0"/>
        <v>0</v>
      </c>
      <c r="P35" s="51">
        <f t="shared" si="3"/>
        <v>0</v>
      </c>
      <c r="Q35" s="411">
        <f t="shared" si="1"/>
        <v>0</v>
      </c>
      <c r="R35" s="51">
        <f t="shared" si="2"/>
        <v>0</v>
      </c>
      <c r="S35" s="4"/>
      <c r="T35" s="65"/>
      <c r="U35" s="4"/>
      <c r="V35" s="65"/>
      <c r="W35" s="4"/>
      <c r="X35" s="65"/>
      <c r="Y35" s="65"/>
      <c r="Z35" s="65"/>
      <c r="AA35" s="14"/>
      <c r="AB35" s="53"/>
      <c r="AC35" s="53"/>
      <c r="AD35" s="34"/>
    </row>
    <row r="36" spans="1:30" ht="30" x14ac:dyDescent="0.25">
      <c r="A36" s="139">
        <f>'Скорая медицинская помощь'!A36</f>
        <v>23</v>
      </c>
      <c r="B36" s="325" t="str">
        <f>'Скорая медицинская помощь'!C36</f>
        <v>ГБУЗ КК "КЛЮЧЕВСКАЯ РАЙОННАЯ БОЛЬНИЦА"</v>
      </c>
      <c r="C36" s="120">
        <f>'[1]410031'!$X$95</f>
        <v>277</v>
      </c>
      <c r="D36" s="43">
        <f>'[1]410031'!$Y$95</f>
        <v>19165</v>
      </c>
      <c r="E36" s="131">
        <f>'[1]410031'!$X$100</f>
        <v>0</v>
      </c>
      <c r="F36" s="268">
        <f>'[1]410031'!$Y$100</f>
        <v>0</v>
      </c>
      <c r="G36" s="11"/>
      <c r="H36" s="11"/>
      <c r="I36" s="11"/>
      <c r="J36" s="11"/>
      <c r="K36" s="120">
        <f>'[2]410031'!$X$95</f>
        <v>277</v>
      </c>
      <c r="L36" s="43">
        <f>'[2]410031'!$Y$95</f>
        <v>19165</v>
      </c>
      <c r="M36" s="131">
        <f>'[2]410031'!$X$100</f>
        <v>0</v>
      </c>
      <c r="N36" s="268">
        <f>'[2]410031'!$Y$100</f>
        <v>0</v>
      </c>
      <c r="O36" s="411">
        <f t="shared" si="0"/>
        <v>0</v>
      </c>
      <c r="P36" s="51">
        <f t="shared" si="3"/>
        <v>0</v>
      </c>
      <c r="Q36" s="411">
        <f t="shared" si="1"/>
        <v>0</v>
      </c>
      <c r="R36" s="51">
        <f t="shared" si="2"/>
        <v>0</v>
      </c>
      <c r="S36" s="4"/>
      <c r="T36" s="65"/>
      <c r="U36" s="4"/>
      <c r="V36" s="65"/>
      <c r="W36" s="4"/>
      <c r="X36" s="65"/>
      <c r="Y36" s="65"/>
      <c r="Z36" s="65"/>
      <c r="AA36" s="14"/>
      <c r="AB36" s="53"/>
      <c r="AC36" s="53"/>
      <c r="AD36" s="34"/>
    </row>
    <row r="37" spans="1:30" x14ac:dyDescent="0.25">
      <c r="A37" s="139">
        <f>'Скорая медицинская помощь'!A37</f>
        <v>24</v>
      </c>
      <c r="B37" s="325" t="str">
        <f>'Скорая медицинская помощь'!C37</f>
        <v>ГБУЗ КК СРБ</v>
      </c>
      <c r="C37" s="120">
        <f>'[1]410032'!$X$95</f>
        <v>167</v>
      </c>
      <c r="D37" s="43">
        <f>'[1]410032'!$Y$95</f>
        <v>11102</v>
      </c>
      <c r="E37" s="131">
        <f>'[1]410032'!$X$100</f>
        <v>0</v>
      </c>
      <c r="F37" s="268">
        <f>'[1]410032'!$Y$100</f>
        <v>0</v>
      </c>
      <c r="G37" s="11"/>
      <c r="H37" s="11"/>
      <c r="I37" s="11"/>
      <c r="J37" s="11"/>
      <c r="K37" s="120">
        <f>'[2]410032'!$X$95</f>
        <v>167</v>
      </c>
      <c r="L37" s="43">
        <f>'[2]410032'!$Y$95</f>
        <v>11102</v>
      </c>
      <c r="M37" s="131">
        <f>'[2]410032'!$X$100</f>
        <v>0</v>
      </c>
      <c r="N37" s="268">
        <f>'[2]410032'!$Y$100</f>
        <v>0</v>
      </c>
      <c r="O37" s="411">
        <f t="shared" si="0"/>
        <v>0</v>
      </c>
      <c r="P37" s="51">
        <f t="shared" si="3"/>
        <v>0</v>
      </c>
      <c r="Q37" s="411">
        <f t="shared" si="1"/>
        <v>0</v>
      </c>
      <c r="R37" s="51">
        <f t="shared" si="2"/>
        <v>0</v>
      </c>
      <c r="S37" s="4"/>
      <c r="T37" s="65"/>
      <c r="U37" s="4"/>
      <c r="V37" s="65"/>
      <c r="W37" s="4"/>
      <c r="X37" s="65"/>
      <c r="Y37" s="65"/>
      <c r="Z37" s="65"/>
      <c r="AA37" s="14"/>
      <c r="AB37" s="53"/>
      <c r="AC37" s="53"/>
      <c r="AD37" s="34"/>
    </row>
    <row r="38" spans="1:30" x14ac:dyDescent="0.25">
      <c r="A38" s="139">
        <f>'Скорая медицинская помощь'!A38</f>
        <v>25</v>
      </c>
      <c r="B38" s="325" t="str">
        <f>'Скорая медицинская помощь'!C38</f>
        <v>ГБУЗ КК БЫСТРИНСКАЯ РБ</v>
      </c>
      <c r="C38" s="120">
        <f>'[1]410033'!$X$95</f>
        <v>175</v>
      </c>
      <c r="D38" s="43">
        <f>'[1]410033'!$Y$95</f>
        <v>12476</v>
      </c>
      <c r="E38" s="131">
        <f>'[1]410033'!$X$100</f>
        <v>0</v>
      </c>
      <c r="F38" s="268">
        <f>'[1]410033'!$Y$100</f>
        <v>0</v>
      </c>
      <c r="G38" s="11"/>
      <c r="H38" s="11"/>
      <c r="I38" s="11"/>
      <c r="J38" s="11"/>
      <c r="K38" s="120">
        <f>'[2]410033'!$X$95</f>
        <v>175</v>
      </c>
      <c r="L38" s="43">
        <f>'[2]410033'!$Y$95</f>
        <v>12476</v>
      </c>
      <c r="M38" s="131">
        <f>'[2]410033'!$X$100</f>
        <v>0</v>
      </c>
      <c r="N38" s="268">
        <f>'[2]410033'!$Y$100</f>
        <v>0</v>
      </c>
      <c r="O38" s="411">
        <f t="shared" si="0"/>
        <v>0</v>
      </c>
      <c r="P38" s="51">
        <f t="shared" si="3"/>
        <v>0</v>
      </c>
      <c r="Q38" s="411">
        <f t="shared" si="1"/>
        <v>0</v>
      </c>
      <c r="R38" s="51">
        <f t="shared" si="2"/>
        <v>0</v>
      </c>
      <c r="S38" s="4"/>
      <c r="T38" s="65"/>
      <c r="U38" s="4"/>
      <c r="V38" s="65"/>
      <c r="W38" s="4"/>
      <c r="X38" s="65"/>
      <c r="Y38" s="65"/>
      <c r="Z38" s="65"/>
      <c r="AA38" s="14"/>
      <c r="AB38" s="53"/>
      <c r="AC38" s="53"/>
      <c r="AD38" s="34"/>
    </row>
    <row r="39" spans="1:30" x14ac:dyDescent="0.25">
      <c r="A39" s="139">
        <f>'Скорая медицинская помощь'!A39</f>
        <v>26</v>
      </c>
      <c r="B39" s="325" t="str">
        <f>'Скорая медицинская помощь'!C39</f>
        <v>ГБУЗ КК ВГБ</v>
      </c>
      <c r="C39" s="120">
        <f>'[1]410035'!$X$95</f>
        <v>485</v>
      </c>
      <c r="D39" s="43">
        <f>'[1]410035'!$Y$95</f>
        <v>34872</v>
      </c>
      <c r="E39" s="131">
        <f>'[1]410035'!$X$100</f>
        <v>0</v>
      </c>
      <c r="F39" s="268">
        <f>'[1]410035'!$Y$100</f>
        <v>0</v>
      </c>
      <c r="G39" s="11"/>
      <c r="H39" s="11"/>
      <c r="I39" s="11"/>
      <c r="J39" s="11"/>
      <c r="K39" s="120">
        <f>'[2]410035'!$X$95</f>
        <v>485</v>
      </c>
      <c r="L39" s="43">
        <f>'[2]410035'!$Y$95</f>
        <v>34872</v>
      </c>
      <c r="M39" s="131">
        <f>'[2]410035'!$X$100</f>
        <v>0</v>
      </c>
      <c r="N39" s="268">
        <f>'[2]410035'!$Y$100</f>
        <v>0</v>
      </c>
      <c r="O39" s="411">
        <f t="shared" si="0"/>
        <v>0</v>
      </c>
      <c r="P39" s="51">
        <f t="shared" si="3"/>
        <v>0</v>
      </c>
      <c r="Q39" s="411">
        <f t="shared" si="1"/>
        <v>0</v>
      </c>
      <c r="R39" s="51">
        <f t="shared" si="2"/>
        <v>0</v>
      </c>
      <c r="S39" s="4"/>
      <c r="T39" s="65"/>
      <c r="U39" s="4"/>
      <c r="V39" s="65"/>
      <c r="W39" s="4"/>
      <c r="X39" s="65"/>
      <c r="Y39" s="65"/>
      <c r="Z39" s="65"/>
      <c r="AA39" s="14"/>
      <c r="AB39" s="53"/>
      <c r="AC39" s="53"/>
      <c r="AD39" s="34"/>
    </row>
    <row r="40" spans="1:30" x14ac:dyDescent="0.25">
      <c r="A40" s="139">
        <f>'Скорая медицинская помощь'!A40</f>
        <v>27</v>
      </c>
      <c r="B40" s="325" t="str">
        <f>'Скорая медицинская помощь'!C40</f>
        <v>ГБУЗ КК НРБ</v>
      </c>
      <c r="C40" s="120">
        <f>'[1]410036'!$X$95</f>
        <v>29</v>
      </c>
      <c r="D40" s="43">
        <f>'[1]410036'!$Y$95</f>
        <v>3587</v>
      </c>
      <c r="E40" s="131">
        <f>'[1]410036'!$X$100</f>
        <v>0</v>
      </c>
      <c r="F40" s="268">
        <f>'[1]410036'!$Y$100</f>
        <v>0</v>
      </c>
      <c r="G40" s="11"/>
      <c r="H40" s="11"/>
      <c r="I40" s="11"/>
      <c r="J40" s="11"/>
      <c r="K40" s="120">
        <f>'[2]410036'!$X$95</f>
        <v>29</v>
      </c>
      <c r="L40" s="43">
        <f>'[2]410036'!$Y$95</f>
        <v>3587</v>
      </c>
      <c r="M40" s="131">
        <f>'[2]410036'!$X$100</f>
        <v>0</v>
      </c>
      <c r="N40" s="268">
        <f>'[2]410036'!$Y$100</f>
        <v>0</v>
      </c>
      <c r="O40" s="411">
        <f>K40-C40</f>
        <v>0</v>
      </c>
      <c r="P40" s="51">
        <f t="shared" si="3"/>
        <v>0</v>
      </c>
      <c r="Q40" s="411">
        <f>M40-E40</f>
        <v>0</v>
      </c>
      <c r="R40" s="51">
        <f t="shared" si="2"/>
        <v>0</v>
      </c>
      <c r="S40" s="4"/>
      <c r="T40" s="65"/>
      <c r="U40" s="4"/>
      <c r="V40" s="65"/>
      <c r="W40" s="4"/>
      <c r="X40" s="65"/>
      <c r="Y40" s="65"/>
      <c r="Z40" s="65"/>
      <c r="AA40" s="14"/>
      <c r="AB40" s="53"/>
      <c r="AC40" s="53"/>
      <c r="AD40" s="34"/>
    </row>
    <row r="41" spans="1:30" x14ac:dyDescent="0.25">
      <c r="A41" s="139">
        <f>'Скорая медицинская помощь'!A41</f>
        <v>28</v>
      </c>
      <c r="B41" s="325" t="str">
        <f>'Скорая медицинская помощь'!C41</f>
        <v>ГБУЗ КК "ТИГИЛЬСКАЯ РБ"</v>
      </c>
      <c r="C41" s="120">
        <f>'[1]410037'!$X$95</f>
        <v>152</v>
      </c>
      <c r="D41" s="43">
        <f>'[1]410037'!$Y$95</f>
        <v>10487</v>
      </c>
      <c r="E41" s="131">
        <f>'[1]410037'!$X$100</f>
        <v>0</v>
      </c>
      <c r="F41" s="268">
        <f>'[1]410037'!$Y$100</f>
        <v>0</v>
      </c>
      <c r="G41" s="11"/>
      <c r="H41" s="11"/>
      <c r="I41" s="11"/>
      <c r="J41" s="11"/>
      <c r="K41" s="120">
        <f>'[2]410037'!$X$95</f>
        <v>152</v>
      </c>
      <c r="L41" s="43">
        <f>'[2]410037'!$Y$95</f>
        <v>10487</v>
      </c>
      <c r="M41" s="131">
        <f>'[2]410037'!$X$100</f>
        <v>0</v>
      </c>
      <c r="N41" s="268">
        <f>'[2]410037'!$Y$100</f>
        <v>0</v>
      </c>
      <c r="O41" s="411">
        <f t="shared" si="0"/>
        <v>0</v>
      </c>
      <c r="P41" s="51">
        <f t="shared" si="3"/>
        <v>0</v>
      </c>
      <c r="Q41" s="411">
        <f t="shared" ref="Q41:Q68" si="4">M41-E41</f>
        <v>0</v>
      </c>
      <c r="R41" s="51">
        <f t="shared" si="2"/>
        <v>0</v>
      </c>
      <c r="S41" s="4"/>
      <c r="T41" s="65"/>
      <c r="U41" s="4"/>
      <c r="V41" s="65"/>
      <c r="W41" s="4"/>
      <c r="X41" s="65"/>
      <c r="Y41" s="65"/>
      <c r="Z41" s="65"/>
      <c r="AA41" s="14"/>
      <c r="AB41" s="53"/>
      <c r="AC41" s="53"/>
      <c r="AD41" s="34"/>
    </row>
    <row r="42" spans="1:30" x14ac:dyDescent="0.25">
      <c r="A42" s="139">
        <f>'Скорая медицинская помощь'!A42</f>
        <v>29</v>
      </c>
      <c r="B42" s="325" t="str">
        <f>'Скорая медицинская помощь'!C42</f>
        <v>ГБУЗ КК КРБ</v>
      </c>
      <c r="C42" s="120">
        <f>'[1]410038'!$X$95</f>
        <v>40</v>
      </c>
      <c r="D42" s="43">
        <f>'[1]410038'!$Y$95</f>
        <v>2521</v>
      </c>
      <c r="E42" s="131">
        <f>'[1]410038'!$X$100</f>
        <v>0</v>
      </c>
      <c r="F42" s="268">
        <f>'[1]410038'!$Y$100</f>
        <v>0</v>
      </c>
      <c r="G42" s="11"/>
      <c r="H42" s="11"/>
      <c r="I42" s="11"/>
      <c r="J42" s="11"/>
      <c r="K42" s="120">
        <f>'[2]410038'!$X$95</f>
        <v>40</v>
      </c>
      <c r="L42" s="43">
        <f>'[2]410038'!$Y$95</f>
        <v>2521</v>
      </c>
      <c r="M42" s="131">
        <f>'[2]410038'!$X$100</f>
        <v>0</v>
      </c>
      <c r="N42" s="268">
        <f>'[2]410038'!$Y$100</f>
        <v>0</v>
      </c>
      <c r="O42" s="411">
        <f t="shared" si="0"/>
        <v>0</v>
      </c>
      <c r="P42" s="51">
        <f t="shared" si="3"/>
        <v>0</v>
      </c>
      <c r="Q42" s="411">
        <f t="shared" si="4"/>
        <v>0</v>
      </c>
      <c r="R42" s="51">
        <f t="shared" si="2"/>
        <v>0</v>
      </c>
      <c r="S42" s="4"/>
      <c r="T42" s="65"/>
      <c r="U42" s="4"/>
      <c r="V42" s="65"/>
      <c r="W42" s="4"/>
      <c r="X42" s="65"/>
      <c r="Y42" s="65"/>
      <c r="Z42" s="65"/>
      <c r="AA42" s="14"/>
      <c r="AB42" s="53"/>
      <c r="AC42" s="53"/>
      <c r="AD42" s="34"/>
    </row>
    <row r="43" spans="1:30" ht="30" x14ac:dyDescent="0.25">
      <c r="A43" s="139">
        <f>'Скорая медицинская помощь'!A43</f>
        <v>30</v>
      </c>
      <c r="B43" s="325" t="str">
        <f>'Скорая медицинская помощь'!C43</f>
        <v>ГБУЗ КК "ОЛЮТОРСКАЯ РАЙОННАЯ БОЛЬНИЦА"</v>
      </c>
      <c r="C43" s="120">
        <f>'[1]410039'!$X$95</f>
        <v>353</v>
      </c>
      <c r="D43" s="43">
        <f>'[1]410039'!$Y$95</f>
        <v>23324</v>
      </c>
      <c r="E43" s="131">
        <f>'[1]410039'!$X$100</f>
        <v>0</v>
      </c>
      <c r="F43" s="268">
        <f>'[1]410039'!$Y$100</f>
        <v>0</v>
      </c>
      <c r="G43" s="11"/>
      <c r="H43" s="11"/>
      <c r="I43" s="11"/>
      <c r="J43" s="11"/>
      <c r="K43" s="120">
        <f>'[2]410039'!$X$95</f>
        <v>353</v>
      </c>
      <c r="L43" s="43">
        <f>'[2]410039'!$Y$95</f>
        <v>23324</v>
      </c>
      <c r="M43" s="131">
        <f>'[2]410039'!$X$100</f>
        <v>0</v>
      </c>
      <c r="N43" s="268">
        <f>'[2]410039'!$Y$100</f>
        <v>0</v>
      </c>
      <c r="O43" s="411">
        <f t="shared" si="0"/>
        <v>0</v>
      </c>
      <c r="P43" s="51">
        <f t="shared" si="3"/>
        <v>0</v>
      </c>
      <c r="Q43" s="411">
        <f t="shared" si="4"/>
        <v>0</v>
      </c>
      <c r="R43" s="51">
        <f t="shared" si="2"/>
        <v>0</v>
      </c>
      <c r="S43" s="4"/>
      <c r="T43" s="65"/>
      <c r="U43" s="4"/>
      <c r="V43" s="65"/>
      <c r="W43" s="4"/>
      <c r="X43" s="65"/>
      <c r="Y43" s="65"/>
      <c r="Z43" s="65"/>
      <c r="AA43" s="14"/>
      <c r="AB43" s="53"/>
      <c r="AC43" s="53"/>
      <c r="AD43" s="34"/>
    </row>
    <row r="44" spans="1:30" x14ac:dyDescent="0.25">
      <c r="A44" s="139">
        <f>'Скорая медицинская помощь'!A44</f>
        <v>31</v>
      </c>
      <c r="B44" s="325" t="str">
        <f>'Скорая медицинская помощь'!C44</f>
        <v>ГБУЗ КК "ПЕНЖИНСКАЯ РБ"</v>
      </c>
      <c r="C44" s="120">
        <f>'[1]410040'!$X$95</f>
        <v>38</v>
      </c>
      <c r="D44" s="43">
        <f>'[1]410040'!$Y$95</f>
        <v>2890</v>
      </c>
      <c r="E44" s="131">
        <f>'[1]410040'!$X$100</f>
        <v>0</v>
      </c>
      <c r="F44" s="268">
        <f>'[1]410040'!$Y$100</f>
        <v>0</v>
      </c>
      <c r="G44" s="11"/>
      <c r="H44" s="11"/>
      <c r="I44" s="11"/>
      <c r="J44" s="11"/>
      <c r="K44" s="120">
        <f>'[2]410040'!$X$95</f>
        <v>38</v>
      </c>
      <c r="L44" s="43">
        <f>'[2]410040'!$Y$95</f>
        <v>2890</v>
      </c>
      <c r="M44" s="131">
        <f>'[2]410040'!$X$100</f>
        <v>0</v>
      </c>
      <c r="N44" s="268">
        <f>'[2]410040'!$Y$100</f>
        <v>0</v>
      </c>
      <c r="O44" s="411">
        <f t="shared" si="0"/>
        <v>0</v>
      </c>
      <c r="P44" s="51">
        <f t="shared" si="3"/>
        <v>0</v>
      </c>
      <c r="Q44" s="411">
        <f t="shared" si="4"/>
        <v>0</v>
      </c>
      <c r="R44" s="51">
        <f t="shared" si="2"/>
        <v>0</v>
      </c>
      <c r="S44" s="4"/>
      <c r="T44" s="65"/>
      <c r="U44" s="4"/>
      <c r="V44" s="65"/>
      <c r="W44" s="4"/>
      <c r="X44" s="65"/>
      <c r="Y44" s="65"/>
      <c r="Z44" s="65"/>
      <c r="AA44" s="14"/>
      <c r="AB44" s="53"/>
      <c r="AC44" s="53"/>
      <c r="AD44" s="34"/>
    </row>
    <row r="45" spans="1:30" ht="30" x14ac:dyDescent="0.25">
      <c r="A45" s="139">
        <f>'Скорая медицинская помощь'!A45</f>
        <v>32</v>
      </c>
      <c r="B45" s="325" t="str">
        <f>'Скорая медицинская помощь'!C45</f>
        <v>Камчатская больница ФГБУЗ ДВОМЦ ФМБА России</v>
      </c>
      <c r="C45" s="120">
        <f>'[1]410042'!$X$95</f>
        <v>518</v>
      </c>
      <c r="D45" s="43">
        <f>'[1]410042'!$Y$95</f>
        <v>37676</v>
      </c>
      <c r="E45" s="131">
        <f>'[1]410042'!$X$100</f>
        <v>0</v>
      </c>
      <c r="F45" s="268">
        <f>'[1]410042'!$Y$100</f>
        <v>0</v>
      </c>
      <c r="G45" s="11"/>
      <c r="H45" s="11"/>
      <c r="I45" s="11"/>
      <c r="J45" s="11"/>
      <c r="K45" s="120">
        <f>'[2]410042'!$X$95</f>
        <v>518</v>
      </c>
      <c r="L45" s="43">
        <f>'[2]410042'!$Y$95</f>
        <v>37676</v>
      </c>
      <c r="M45" s="131">
        <f>'[2]410042'!$X$100</f>
        <v>0</v>
      </c>
      <c r="N45" s="268">
        <f>'[2]410042'!$Y$100</f>
        <v>0</v>
      </c>
      <c r="O45" s="411">
        <f t="shared" si="0"/>
        <v>0</v>
      </c>
      <c r="P45" s="51">
        <f t="shared" si="3"/>
        <v>0</v>
      </c>
      <c r="Q45" s="411">
        <f t="shared" si="4"/>
        <v>0</v>
      </c>
      <c r="R45" s="51">
        <f t="shared" si="2"/>
        <v>0</v>
      </c>
      <c r="S45" s="4"/>
      <c r="T45" s="65"/>
      <c r="U45" s="65"/>
      <c r="V45" s="65"/>
      <c r="W45" s="4"/>
      <c r="X45" s="65"/>
      <c r="Y45" s="65"/>
      <c r="Z45" s="65"/>
      <c r="AA45" s="14"/>
      <c r="AB45" s="53"/>
      <c r="AC45" s="53"/>
      <c r="AD45" s="34"/>
    </row>
    <row r="46" spans="1:30" x14ac:dyDescent="0.25">
      <c r="A46" s="139">
        <f>'Скорая медицинская помощь'!A46</f>
        <v>33</v>
      </c>
      <c r="B46" s="326" t="str">
        <f>'Скорая медицинская помощь'!C46</f>
        <v>ФКУЗ "МСЧ МВД РОССИИ ПО КК"</v>
      </c>
      <c r="C46" s="120">
        <f>'[1]410043'!$X$95</f>
        <v>0</v>
      </c>
      <c r="D46" s="43">
        <f>'[1]410043'!$Y$95</f>
        <v>0</v>
      </c>
      <c r="E46" s="131">
        <f>'[1]410043'!$X$100</f>
        <v>0</v>
      </c>
      <c r="F46" s="268">
        <f>'[1]410043'!$Y$100</f>
        <v>0</v>
      </c>
      <c r="G46" s="11"/>
      <c r="H46" s="11"/>
      <c r="I46" s="11"/>
      <c r="J46" s="11"/>
      <c r="K46" s="120">
        <f>'[2]410043'!$X$95</f>
        <v>0</v>
      </c>
      <c r="L46" s="43">
        <f>'[2]410043'!$Y$95</f>
        <v>0</v>
      </c>
      <c r="M46" s="131">
        <f>'[2]410043'!$X$100</f>
        <v>0</v>
      </c>
      <c r="N46" s="268">
        <f>'[2]410043'!$Y$100</f>
        <v>0</v>
      </c>
      <c r="O46" s="411">
        <f t="shared" ref="O46:O64" si="5">K46-C46</f>
        <v>0</v>
      </c>
      <c r="P46" s="51">
        <f t="shared" ref="P46:P63" si="6">L46-D46</f>
        <v>0</v>
      </c>
      <c r="Q46" s="411">
        <f t="shared" si="4"/>
        <v>0</v>
      </c>
      <c r="R46" s="51">
        <f t="shared" si="2"/>
        <v>0</v>
      </c>
      <c r="S46" s="4"/>
      <c r="T46" s="65"/>
      <c r="U46" s="65"/>
      <c r="V46" s="65"/>
      <c r="W46" s="4"/>
      <c r="X46" s="65"/>
      <c r="Y46" s="65"/>
      <c r="Z46" s="65"/>
      <c r="AA46" s="14"/>
      <c r="AB46" s="53"/>
      <c r="AC46" s="53"/>
      <c r="AD46" s="34"/>
    </row>
    <row r="47" spans="1:30" x14ac:dyDescent="0.25">
      <c r="A47" s="139">
        <f>'Скорая медицинская помощь'!A47</f>
        <v>34</v>
      </c>
      <c r="B47" s="326" t="str">
        <f>'Скорая медицинская помощь'!C47</f>
        <v>ГБУЗ ККДИБ</v>
      </c>
      <c r="C47" s="120">
        <f>'[1]410046'!$X$95</f>
        <v>80</v>
      </c>
      <c r="D47" s="43">
        <f>'[1]410046'!$Y$95</f>
        <v>5184</v>
      </c>
      <c r="E47" s="131">
        <f>'[1]410046'!$X$100</f>
        <v>0</v>
      </c>
      <c r="F47" s="268">
        <f>'[1]410046'!$Y$100</f>
        <v>0</v>
      </c>
      <c r="G47" s="11"/>
      <c r="H47" s="11"/>
      <c r="I47" s="11"/>
      <c r="J47" s="11"/>
      <c r="K47" s="120">
        <f>'[2]410046'!$X$95</f>
        <v>80</v>
      </c>
      <c r="L47" s="43">
        <f>'[2]410046'!$Y$95</f>
        <v>5184</v>
      </c>
      <c r="M47" s="131">
        <f>'[2]410046'!$X$100</f>
        <v>0</v>
      </c>
      <c r="N47" s="268">
        <f>'[2]410046'!$Y$100</f>
        <v>0</v>
      </c>
      <c r="O47" s="411">
        <f t="shared" si="5"/>
        <v>0</v>
      </c>
      <c r="P47" s="51">
        <f t="shared" si="6"/>
        <v>0</v>
      </c>
      <c r="Q47" s="411">
        <f t="shared" si="4"/>
        <v>0</v>
      </c>
      <c r="R47" s="51">
        <f t="shared" si="2"/>
        <v>0</v>
      </c>
      <c r="S47" s="4"/>
      <c r="T47" s="65"/>
      <c r="U47" s="65"/>
      <c r="V47" s="65"/>
      <c r="W47" s="4"/>
      <c r="X47" s="65"/>
      <c r="Y47" s="65"/>
      <c r="Z47" s="65"/>
      <c r="AA47" s="14"/>
      <c r="AB47" s="53"/>
      <c r="AC47" s="53"/>
      <c r="AD47" s="34"/>
    </row>
    <row r="48" spans="1:30" ht="30" x14ac:dyDescent="0.25">
      <c r="A48" s="139">
        <f>'Скорая медицинская помощь'!A48</f>
        <v>35</v>
      </c>
      <c r="B48" s="326" t="str">
        <f>'Скорая медицинская помощь'!C48</f>
        <v>ГБУЗ КК "ОЗЕРНОВСКАЯ РАЙОННАЯ БОЛЬНИЦА"</v>
      </c>
      <c r="C48" s="120">
        <f>'[1]410047'!$X$95</f>
        <v>110</v>
      </c>
      <c r="D48" s="43">
        <f>'[1]410047'!$Y$95</f>
        <v>7522</v>
      </c>
      <c r="E48" s="131">
        <f>'[1]410047'!$X$100</f>
        <v>0</v>
      </c>
      <c r="F48" s="268">
        <f>'[1]410047'!$Y$100</f>
        <v>0</v>
      </c>
      <c r="G48" s="11"/>
      <c r="H48" s="11"/>
      <c r="I48" s="11"/>
      <c r="J48" s="11"/>
      <c r="K48" s="120">
        <f>'[2]410047'!$X$95</f>
        <v>110</v>
      </c>
      <c r="L48" s="43">
        <f>'[2]410047'!$Y$95</f>
        <v>7522</v>
      </c>
      <c r="M48" s="131">
        <f>'[2]410047'!$X$100</f>
        <v>0</v>
      </c>
      <c r="N48" s="268">
        <f>'[2]410047'!$Y$100</f>
        <v>0</v>
      </c>
      <c r="O48" s="411">
        <f t="shared" si="5"/>
        <v>0</v>
      </c>
      <c r="P48" s="51">
        <f t="shared" si="6"/>
        <v>0</v>
      </c>
      <c r="Q48" s="411">
        <f t="shared" si="4"/>
        <v>0</v>
      </c>
      <c r="R48" s="51">
        <f t="shared" si="2"/>
        <v>0</v>
      </c>
      <c r="S48" s="4"/>
      <c r="T48" s="65"/>
      <c r="U48" s="65"/>
      <c r="V48" s="65"/>
      <c r="W48" s="4"/>
      <c r="X48" s="65"/>
      <c r="Y48" s="65"/>
      <c r="Z48" s="65"/>
      <c r="AA48" s="14"/>
      <c r="AB48" s="53"/>
      <c r="AC48" s="53"/>
      <c r="AD48" s="34"/>
    </row>
    <row r="49" spans="1:30" x14ac:dyDescent="0.25">
      <c r="A49" s="139">
        <f>'Скорая медицинская помощь'!A49</f>
        <v>36</v>
      </c>
      <c r="B49" s="326" t="str">
        <f>'Скорая медицинская помощь'!C49</f>
        <v>ГБУЗ КК ЕССМП</v>
      </c>
      <c r="C49" s="120">
        <f>'[1]410051'!$X$95</f>
        <v>0</v>
      </c>
      <c r="D49" s="43">
        <f>'[1]410051'!$Y$95</f>
        <v>0</v>
      </c>
      <c r="E49" s="131">
        <f>'[1]410051'!$X$100</f>
        <v>0</v>
      </c>
      <c r="F49" s="268">
        <f>'[1]410051'!$Y$100</f>
        <v>0</v>
      </c>
      <c r="G49" s="11"/>
      <c r="H49" s="11"/>
      <c r="I49" s="11"/>
      <c r="J49" s="11"/>
      <c r="K49" s="120">
        <f>'[2]410051'!$X$95</f>
        <v>0</v>
      </c>
      <c r="L49" s="43">
        <f>'[2]410051'!$Y$95</f>
        <v>0</v>
      </c>
      <c r="M49" s="131">
        <f>'[2]410051'!$X$100</f>
        <v>0</v>
      </c>
      <c r="N49" s="268">
        <f>'[2]410051'!$Y$100</f>
        <v>0</v>
      </c>
      <c r="O49" s="411">
        <f t="shared" si="5"/>
        <v>0</v>
      </c>
      <c r="P49" s="51">
        <f t="shared" si="6"/>
        <v>0</v>
      </c>
      <c r="Q49" s="411">
        <f t="shared" si="4"/>
        <v>0</v>
      </c>
      <c r="R49" s="51">
        <f t="shared" si="2"/>
        <v>0</v>
      </c>
      <c r="S49" s="4"/>
      <c r="T49" s="65"/>
      <c r="U49" s="65"/>
      <c r="V49" s="65"/>
      <c r="W49" s="4"/>
      <c r="X49" s="65"/>
      <c r="Y49" s="65"/>
      <c r="Z49" s="65"/>
      <c r="AA49" s="14"/>
      <c r="AB49" s="53"/>
      <c r="AC49" s="53"/>
      <c r="AD49" s="34"/>
    </row>
    <row r="50" spans="1:30" x14ac:dyDescent="0.25">
      <c r="A50" s="139">
        <f>'Скорая медицинская помощь'!A50</f>
        <v>37</v>
      </c>
      <c r="B50" s="326" t="str">
        <f>'Скорая медицинская помощь'!C50</f>
        <v>ГБУЗКК "ПКГССМП"</v>
      </c>
      <c r="C50" s="120">
        <f>'[1]410052'!$X$95</f>
        <v>0</v>
      </c>
      <c r="D50" s="43">
        <f>'[1]410052'!$Y$95</f>
        <v>0</v>
      </c>
      <c r="E50" s="131">
        <f>'[1]410052'!$X$100</f>
        <v>0</v>
      </c>
      <c r="F50" s="268">
        <f>'[1]410052'!$Y$100</f>
        <v>0</v>
      </c>
      <c r="G50" s="11"/>
      <c r="H50" s="11"/>
      <c r="I50" s="11"/>
      <c r="J50" s="11"/>
      <c r="K50" s="120">
        <f>'[2]410052'!$X$95</f>
        <v>0</v>
      </c>
      <c r="L50" s="43">
        <f>'[2]410052'!$Y$95</f>
        <v>0</v>
      </c>
      <c r="M50" s="131">
        <f>'[2]410052'!$X$100</f>
        <v>0</v>
      </c>
      <c r="N50" s="268">
        <f>'[2]410052'!$Y$100</f>
        <v>0</v>
      </c>
      <c r="O50" s="411">
        <f t="shared" si="5"/>
        <v>0</v>
      </c>
      <c r="P50" s="51">
        <f t="shared" si="6"/>
        <v>0</v>
      </c>
      <c r="Q50" s="411">
        <f t="shared" si="4"/>
        <v>0</v>
      </c>
      <c r="R50" s="51">
        <f t="shared" si="2"/>
        <v>0</v>
      </c>
      <c r="S50" s="4"/>
      <c r="T50" s="65"/>
      <c r="U50" s="65"/>
      <c r="V50" s="65"/>
      <c r="W50" s="4"/>
      <c r="X50" s="65"/>
      <c r="Y50" s="65"/>
      <c r="Z50" s="65"/>
      <c r="AA50" s="14"/>
      <c r="AB50" s="53"/>
      <c r="AC50" s="53"/>
      <c r="AD50" s="34"/>
    </row>
    <row r="51" spans="1:30" x14ac:dyDescent="0.25">
      <c r="A51" s="139">
        <f>'Скорая медицинская помощь'!A51</f>
        <v>38</v>
      </c>
      <c r="B51" s="326" t="str">
        <f>'Скорая медицинская помощь'!C51</f>
        <v>ООО "КНК"</v>
      </c>
      <c r="C51" s="120">
        <f>'[1]410056'!$X$95</f>
        <v>136</v>
      </c>
      <c r="D51" s="43">
        <f>'[1]410056'!$Y$95</f>
        <v>7186</v>
      </c>
      <c r="E51" s="131">
        <f>'[1]410056'!$X$100</f>
        <v>0</v>
      </c>
      <c r="F51" s="268">
        <f>'[1]410056'!$Y$100</f>
        <v>0</v>
      </c>
      <c r="G51" s="11"/>
      <c r="H51" s="11"/>
      <c r="I51" s="11"/>
      <c r="J51" s="11"/>
      <c r="K51" s="120">
        <f>'[2]410056'!$X$95</f>
        <v>136</v>
      </c>
      <c r="L51" s="43">
        <f>'[2]410056'!$Y$95</f>
        <v>7186</v>
      </c>
      <c r="M51" s="131">
        <f>'[2]410056'!$X$100</f>
        <v>0</v>
      </c>
      <c r="N51" s="268">
        <f>'[2]410056'!$Y$100</f>
        <v>0</v>
      </c>
      <c r="O51" s="411">
        <f t="shared" si="5"/>
        <v>0</v>
      </c>
      <c r="P51" s="51">
        <f t="shared" si="6"/>
        <v>0</v>
      </c>
      <c r="Q51" s="411">
        <f t="shared" si="4"/>
        <v>0</v>
      </c>
      <c r="R51" s="51">
        <f t="shared" si="2"/>
        <v>0</v>
      </c>
      <c r="S51" s="4"/>
      <c r="T51" s="65"/>
      <c r="U51" s="65"/>
      <c r="V51" s="65"/>
      <c r="W51" s="4"/>
      <c r="X51" s="65"/>
      <c r="Y51" s="65"/>
      <c r="Z51" s="65"/>
      <c r="AA51" s="14"/>
      <c r="AB51" s="53"/>
      <c r="AC51" s="53"/>
      <c r="AD51" s="34"/>
    </row>
    <row r="52" spans="1:30" x14ac:dyDescent="0.25">
      <c r="A52" s="139">
        <f>'Скорая медицинская помощь'!A52</f>
        <v>39</v>
      </c>
      <c r="B52" s="326" t="str">
        <f>'Скорая медицинская помощь'!C52</f>
        <v>ООО РЦ "ОРМЕДИУМ"</v>
      </c>
      <c r="C52" s="120">
        <f>'[1]410058'!$X$95</f>
        <v>1050</v>
      </c>
      <c r="D52" s="43">
        <f>'[1]410058'!$Y$95</f>
        <v>118443.45999999999</v>
      </c>
      <c r="E52" s="131">
        <f>'[1]410058'!$X$100</f>
        <v>885</v>
      </c>
      <c r="F52" s="268">
        <f>'[1]410058'!$Y$100</f>
        <v>90323.459999999992</v>
      </c>
      <c r="G52" s="11"/>
      <c r="H52" s="11"/>
      <c r="I52" s="11"/>
      <c r="J52" s="11"/>
      <c r="K52" s="120">
        <f>'[2]410058'!$X$95</f>
        <v>1050</v>
      </c>
      <c r="L52" s="43">
        <f>'[2]410058'!$Y$95</f>
        <v>118443.45999999999</v>
      </c>
      <c r="M52" s="131">
        <f>'[2]410058'!$X$100</f>
        <v>885</v>
      </c>
      <c r="N52" s="268">
        <f>'[2]410058'!$Y$100</f>
        <v>90323.459999999992</v>
      </c>
      <c r="O52" s="411">
        <f>K52-C52</f>
        <v>0</v>
      </c>
      <c r="P52" s="51">
        <f>L52-D52</f>
        <v>0</v>
      </c>
      <c r="Q52" s="411">
        <f t="shared" si="4"/>
        <v>0</v>
      </c>
      <c r="R52" s="51">
        <f t="shared" si="2"/>
        <v>0</v>
      </c>
      <c r="S52" s="4"/>
      <c r="T52" s="65"/>
      <c r="U52" s="65"/>
      <c r="V52" s="65"/>
      <c r="W52" s="4"/>
      <c r="X52" s="65"/>
      <c r="Y52" s="65"/>
      <c r="Z52" s="65"/>
      <c r="AA52" s="14"/>
      <c r="AB52" s="53"/>
      <c r="AC52" s="53"/>
      <c r="AD52" s="34"/>
    </row>
    <row r="53" spans="1:30" x14ac:dyDescent="0.25">
      <c r="A53" s="139">
        <f>'Скорая медицинская помощь'!A53</f>
        <v>0</v>
      </c>
      <c r="B53" s="326">
        <f>'Скорая медицинская помощь'!C53</f>
        <v>0</v>
      </c>
      <c r="C53" s="120">
        <f>'[1]410064'!$X$95</f>
        <v>0</v>
      </c>
      <c r="D53" s="43">
        <f>'[1]410064'!$Y$95</f>
        <v>0</v>
      </c>
      <c r="E53" s="131">
        <f>'[1]410064'!$X$100</f>
        <v>0</v>
      </c>
      <c r="F53" s="268">
        <f>'[1]410064'!$Y$100</f>
        <v>0</v>
      </c>
      <c r="G53" s="11"/>
      <c r="H53" s="11"/>
      <c r="I53" s="11"/>
      <c r="J53" s="11"/>
      <c r="K53" s="120">
        <f>'[2]410064'!$X$95</f>
        <v>0</v>
      </c>
      <c r="L53" s="43">
        <f>'[2]410064'!$Y$95</f>
        <v>0</v>
      </c>
      <c r="M53" s="131">
        <f>'[2]410064'!$X$100</f>
        <v>0</v>
      </c>
      <c r="N53" s="268">
        <f>'[2]410064'!$Y$100</f>
        <v>0</v>
      </c>
      <c r="O53" s="411">
        <f t="shared" si="5"/>
        <v>0</v>
      </c>
      <c r="P53" s="51">
        <f t="shared" si="6"/>
        <v>0</v>
      </c>
      <c r="Q53" s="411">
        <f t="shared" si="4"/>
        <v>0</v>
      </c>
      <c r="R53" s="51">
        <f t="shared" si="2"/>
        <v>0</v>
      </c>
      <c r="S53" s="4"/>
      <c r="T53" s="65"/>
      <c r="U53" s="65"/>
      <c r="V53" s="65"/>
      <c r="W53" s="4"/>
      <c r="X53" s="65"/>
      <c r="Y53" s="65"/>
      <c r="Z53" s="65"/>
      <c r="AA53" s="14"/>
      <c r="AB53" s="53"/>
      <c r="AC53" s="53"/>
      <c r="AD53" s="34"/>
    </row>
    <row r="54" spans="1:30" x14ac:dyDescent="0.25">
      <c r="A54" s="139">
        <f>'Скорая медицинская помощь'!A54</f>
        <v>41</v>
      </c>
      <c r="B54" s="326" t="str">
        <f>'Скорая медицинская помощь'!C54</f>
        <v>ГБУЗ КК ЦОЗМП</v>
      </c>
      <c r="C54" s="120">
        <f>'[1]410068'!$X$95</f>
        <v>596</v>
      </c>
      <c r="D54" s="43">
        <f>'[1]410068'!$Y$95</f>
        <v>43141</v>
      </c>
      <c r="E54" s="131">
        <f>'[1]410068'!$X$100</f>
        <v>0</v>
      </c>
      <c r="F54" s="268">
        <f>'[1]410068'!$Y$100</f>
        <v>0</v>
      </c>
      <c r="G54" s="11"/>
      <c r="H54" s="11"/>
      <c r="I54" s="11"/>
      <c r="J54" s="11"/>
      <c r="K54" s="120">
        <f>'[2]410068'!$X$95</f>
        <v>596</v>
      </c>
      <c r="L54" s="43">
        <f>'[2]410068'!$Y$95</f>
        <v>43141</v>
      </c>
      <c r="M54" s="131">
        <f>'[2]410068'!$X$100</f>
        <v>0</v>
      </c>
      <c r="N54" s="268">
        <f>'[2]410068'!$Y$100</f>
        <v>0</v>
      </c>
      <c r="O54" s="411">
        <f t="shared" si="5"/>
        <v>0</v>
      </c>
      <c r="P54" s="51">
        <f t="shared" si="6"/>
        <v>0</v>
      </c>
      <c r="Q54" s="411">
        <f t="shared" si="4"/>
        <v>0</v>
      </c>
      <c r="R54" s="51">
        <f t="shared" si="2"/>
        <v>0</v>
      </c>
      <c r="S54" s="4"/>
      <c r="T54" s="65"/>
      <c r="U54" s="4"/>
      <c r="V54" s="65"/>
      <c r="W54" s="345"/>
      <c r="X54" s="346"/>
      <c r="Y54" s="65"/>
      <c r="Z54" s="65"/>
      <c r="AA54" s="14"/>
      <c r="AB54" s="53"/>
      <c r="AC54" s="53"/>
      <c r="AD54" s="34"/>
    </row>
    <row r="55" spans="1:30" x14ac:dyDescent="0.25">
      <c r="A55" s="139">
        <f>'Скорая медицинская помощь'!A55</f>
        <v>42</v>
      </c>
      <c r="B55" s="326" t="str">
        <f>'Скорая медицинская помощь'!C55</f>
        <v>ООО "ИМПУЛЬС"</v>
      </c>
      <c r="C55" s="120">
        <f>'[1]410069'!$X$95</f>
        <v>0</v>
      </c>
      <c r="D55" s="43">
        <f>'[1]410069'!$Y$95</f>
        <v>0</v>
      </c>
      <c r="E55" s="131">
        <f>'[1]410069'!$X$100</f>
        <v>0</v>
      </c>
      <c r="F55" s="268">
        <f>'[1]410069'!$Y$100</f>
        <v>0</v>
      </c>
      <c r="G55" s="11"/>
      <c r="H55" s="11"/>
      <c r="I55" s="11"/>
      <c r="J55" s="11"/>
      <c r="K55" s="120">
        <f>'[2]410069'!$X$95</f>
        <v>0</v>
      </c>
      <c r="L55" s="43">
        <f>'[2]410069'!$Y$95</f>
        <v>0</v>
      </c>
      <c r="M55" s="131">
        <f>'[2]410069'!$X$100</f>
        <v>0</v>
      </c>
      <c r="N55" s="268">
        <f>'[2]410069'!$Y$100</f>
        <v>0</v>
      </c>
      <c r="O55" s="411">
        <f t="shared" si="5"/>
        <v>0</v>
      </c>
      <c r="P55" s="51">
        <f t="shared" si="6"/>
        <v>0</v>
      </c>
      <c r="Q55" s="411">
        <f t="shared" si="4"/>
        <v>0</v>
      </c>
      <c r="R55" s="51">
        <f t="shared" si="2"/>
        <v>0</v>
      </c>
      <c r="S55" s="4"/>
      <c r="T55" s="65"/>
      <c r="U55" s="65"/>
      <c r="V55" s="65"/>
      <c r="W55" s="4"/>
      <c r="X55" s="281"/>
      <c r="Y55" s="65"/>
      <c r="Z55" s="65"/>
      <c r="AA55" s="14"/>
      <c r="AB55" s="53"/>
      <c r="AC55" s="53"/>
      <c r="AD55" s="34"/>
    </row>
    <row r="56" spans="1:30" x14ac:dyDescent="0.25">
      <c r="A56" s="139">
        <f>'Скорая медицинская помощь'!A56</f>
        <v>43</v>
      </c>
      <c r="B56" s="326" t="str">
        <f>'Скорая медицинская помощь'!C56</f>
        <v>ООО ДЦ "ЖЕМЧУЖИНА КАМЧАТКИ"</v>
      </c>
      <c r="C56" s="120">
        <f>'[1]410071'!$X$95</f>
        <v>204</v>
      </c>
      <c r="D56" s="43">
        <f>'[1]410071'!$Y$95</f>
        <v>22370.639999999999</v>
      </c>
      <c r="E56" s="131">
        <f>'[1]410071'!$X$100</f>
        <v>204</v>
      </c>
      <c r="F56" s="268">
        <f>'[1]410071'!$Y$100</f>
        <v>22370.639999999999</v>
      </c>
      <c r="G56" s="11"/>
      <c r="H56" s="11"/>
      <c r="I56" s="11"/>
      <c r="J56" s="11"/>
      <c r="K56" s="120">
        <f>'[2]410071'!$X$95</f>
        <v>204</v>
      </c>
      <c r="L56" s="43">
        <f>'[2]410071'!$Y$95</f>
        <v>22370.639999999999</v>
      </c>
      <c r="M56" s="131">
        <f>'[2]410071'!$X$100</f>
        <v>204</v>
      </c>
      <c r="N56" s="268">
        <f>'[2]410071'!$Y$100</f>
        <v>22370.639999999999</v>
      </c>
      <c r="O56" s="411">
        <f t="shared" si="5"/>
        <v>0</v>
      </c>
      <c r="P56" s="51">
        <f t="shared" si="6"/>
        <v>0</v>
      </c>
      <c r="Q56" s="411">
        <f t="shared" si="4"/>
        <v>0</v>
      </c>
      <c r="R56" s="51">
        <f t="shared" si="2"/>
        <v>0</v>
      </c>
      <c r="S56" s="4"/>
      <c r="T56" s="65"/>
      <c r="U56" s="65"/>
      <c r="V56" s="65"/>
      <c r="W56" s="4"/>
      <c r="X56" s="65"/>
      <c r="Y56" s="65"/>
      <c r="Z56" s="65"/>
      <c r="AA56" s="14"/>
      <c r="AB56" s="53"/>
      <c r="AC56" s="53"/>
      <c r="AD56" s="34"/>
    </row>
    <row r="57" spans="1:30" x14ac:dyDescent="0.25">
      <c r="A57" s="139">
        <f>'Скорая медицинская помощь'!A57</f>
        <v>44</v>
      </c>
      <c r="B57" s="326" t="str">
        <f>'Скорая медицинская помощь'!C57</f>
        <v>ЦЕНТР СПИД</v>
      </c>
      <c r="C57" s="120">
        <f>'[1]410077'!$X$95</f>
        <v>750</v>
      </c>
      <c r="D57" s="43">
        <f>'[1]410077'!$Y$95</f>
        <v>91172</v>
      </c>
      <c r="E57" s="131">
        <f>'[1]410077'!$X$100</f>
        <v>0</v>
      </c>
      <c r="F57" s="268">
        <f>'[1]410077'!$Y$100</f>
        <v>0</v>
      </c>
      <c r="G57" s="11"/>
      <c r="H57" s="11"/>
      <c r="I57" s="11"/>
      <c r="J57" s="11"/>
      <c r="K57" s="120">
        <f>'[2]410077'!$X$95</f>
        <v>750</v>
      </c>
      <c r="L57" s="43">
        <f>'[2]410077'!$Y$95</f>
        <v>91172</v>
      </c>
      <c r="M57" s="131">
        <f>'[2]410077'!$X$100</f>
        <v>0</v>
      </c>
      <c r="N57" s="268">
        <f>'[2]410077'!$Y$100</f>
        <v>0</v>
      </c>
      <c r="O57" s="411">
        <f t="shared" si="5"/>
        <v>0</v>
      </c>
      <c r="P57" s="51">
        <f t="shared" si="6"/>
        <v>0</v>
      </c>
      <c r="Q57" s="411">
        <f t="shared" si="4"/>
        <v>0</v>
      </c>
      <c r="R57" s="51">
        <f t="shared" si="2"/>
        <v>0</v>
      </c>
      <c r="S57" s="4"/>
      <c r="T57" s="65"/>
      <c r="U57" s="65"/>
      <c r="V57" s="65"/>
      <c r="W57" s="4"/>
      <c r="X57" s="65"/>
      <c r="Y57" s="65"/>
      <c r="Z57" s="65"/>
      <c r="AA57" s="14"/>
      <c r="AB57" s="53"/>
      <c r="AC57" s="53"/>
      <c r="AD57" s="34"/>
    </row>
    <row r="58" spans="1:30" x14ac:dyDescent="0.25">
      <c r="A58" s="139">
        <f>'Скорая медицинская помощь'!A58</f>
        <v>45</v>
      </c>
      <c r="B58" s="326" t="str">
        <f>'Скорая медицинская помощь'!C58</f>
        <v>ООО "М-ЛАЙН"</v>
      </c>
      <c r="C58" s="120">
        <f>'[1]410084'!$X$95</f>
        <v>0</v>
      </c>
      <c r="D58" s="43">
        <f>'[1]410084'!$Y$95</f>
        <v>0</v>
      </c>
      <c r="E58" s="131">
        <f>'[1]410084'!$X$100</f>
        <v>0</v>
      </c>
      <c r="F58" s="268">
        <f>'[1]410084'!$Y$100</f>
        <v>0</v>
      </c>
      <c r="G58" s="11"/>
      <c r="H58" s="11"/>
      <c r="I58" s="11"/>
      <c r="J58" s="11"/>
      <c r="K58" s="120">
        <f>'[2]410084'!$X$95</f>
        <v>0</v>
      </c>
      <c r="L58" s="43">
        <f>'[2]410084'!$Y$95</f>
        <v>0</v>
      </c>
      <c r="M58" s="131">
        <f>'[2]410084'!$X$100</f>
        <v>0</v>
      </c>
      <c r="N58" s="268">
        <f>'[2]410084'!$Y$100</f>
        <v>0</v>
      </c>
      <c r="O58" s="411">
        <f t="shared" si="5"/>
        <v>0</v>
      </c>
      <c r="P58" s="51">
        <f t="shared" si="6"/>
        <v>0</v>
      </c>
      <c r="Q58" s="411">
        <f t="shared" si="4"/>
        <v>0</v>
      </c>
      <c r="R58" s="51">
        <f t="shared" si="2"/>
        <v>0</v>
      </c>
      <c r="S58" s="4"/>
      <c r="T58" s="65"/>
      <c r="U58" s="65"/>
      <c r="V58" s="65"/>
      <c r="W58" s="4"/>
      <c r="X58" s="65"/>
      <c r="Y58" s="65"/>
      <c r="Z58" s="65"/>
      <c r="AA58" s="14"/>
      <c r="AB58" s="53"/>
      <c r="AC58" s="53"/>
    </row>
    <row r="59" spans="1:30" x14ac:dyDescent="0.25">
      <c r="A59" s="139">
        <f>'Скорая медицинская помощь'!A59</f>
        <v>46</v>
      </c>
      <c r="B59" s="326" t="str">
        <f>'Скорая медицинская помощь'!C59</f>
        <v>ООО "ЮНИЛАБ-ХАБАРОВСК"</v>
      </c>
      <c r="C59" s="120">
        <f>'[1]410087'!$X$95</f>
        <v>0</v>
      </c>
      <c r="D59" s="43">
        <f>'[1]410087'!$Y$95</f>
        <v>0</v>
      </c>
      <c r="E59" s="131">
        <f>'[1]410087'!$X$100</f>
        <v>0</v>
      </c>
      <c r="F59" s="268">
        <f>'[1]410087'!$Y$100</f>
        <v>0</v>
      </c>
      <c r="G59" s="11"/>
      <c r="H59" s="11"/>
      <c r="I59" s="11"/>
      <c r="J59" s="11"/>
      <c r="K59" s="120">
        <f>'[2]410087'!$X$95</f>
        <v>0</v>
      </c>
      <c r="L59" s="43">
        <f>'[2]410087'!$Y$95</f>
        <v>0</v>
      </c>
      <c r="M59" s="131">
        <f>'[2]410087'!$X$100</f>
        <v>0</v>
      </c>
      <c r="N59" s="268">
        <f>'[2]410087'!$Y$100</f>
        <v>0</v>
      </c>
      <c r="O59" s="411">
        <f t="shared" si="5"/>
        <v>0</v>
      </c>
      <c r="P59" s="51">
        <f t="shared" si="6"/>
        <v>0</v>
      </c>
      <c r="Q59" s="411">
        <f t="shared" si="4"/>
        <v>0</v>
      </c>
      <c r="R59" s="51">
        <f t="shared" si="2"/>
        <v>0</v>
      </c>
      <c r="S59" s="4"/>
      <c r="T59" s="65"/>
      <c r="U59" s="65"/>
      <c r="V59" s="65"/>
      <c r="W59" s="4"/>
      <c r="X59" s="65"/>
      <c r="Y59" s="65"/>
      <c r="Z59" s="65"/>
      <c r="AA59" s="14"/>
      <c r="AB59" s="53"/>
      <c r="AC59" s="53"/>
    </row>
    <row r="60" spans="1:30" x14ac:dyDescent="0.25">
      <c r="A60" s="139">
        <f>'Скорая медицинская помощь'!A60</f>
        <v>47</v>
      </c>
      <c r="B60" s="326" t="str">
        <f>'Скорая медицинская помощь'!C60</f>
        <v>ГБУЗ ККПТД</v>
      </c>
      <c r="C60" s="120">
        <f>'[1]410089'!$X$95</f>
        <v>0</v>
      </c>
      <c r="D60" s="43">
        <f>'[1]410089'!$Y$95</f>
        <v>0</v>
      </c>
      <c r="E60" s="131">
        <f>'[1]410089'!$X$100</f>
        <v>0</v>
      </c>
      <c r="F60" s="268">
        <f>'[1]410089'!$Y$100</f>
        <v>0</v>
      </c>
      <c r="G60" s="11"/>
      <c r="H60" s="11"/>
      <c r="I60" s="11"/>
      <c r="J60" s="11"/>
      <c r="K60" s="120">
        <f>'[2]410089'!$X$95</f>
        <v>0</v>
      </c>
      <c r="L60" s="43">
        <f>'[2]410089'!$Y$95</f>
        <v>0</v>
      </c>
      <c r="M60" s="131">
        <f>'[2]410089'!$X$100</f>
        <v>0</v>
      </c>
      <c r="N60" s="268">
        <f>'[2]410089'!$Y$100</f>
        <v>0</v>
      </c>
      <c r="O60" s="411">
        <f t="shared" si="5"/>
        <v>0</v>
      </c>
      <c r="P60" s="51">
        <f t="shared" si="6"/>
        <v>0</v>
      </c>
      <c r="Q60" s="411">
        <f t="shared" si="4"/>
        <v>0</v>
      </c>
      <c r="R60" s="51">
        <f t="shared" si="2"/>
        <v>0</v>
      </c>
      <c r="S60" s="4"/>
      <c r="T60" s="65"/>
      <c r="U60" s="65"/>
      <c r="V60" s="65"/>
      <c r="W60" s="4"/>
      <c r="X60" s="65"/>
      <c r="Y60" s="65"/>
      <c r="Z60" s="65"/>
      <c r="AB60" s="53"/>
      <c r="AC60" s="53"/>
    </row>
    <row r="61" spans="1:30" x14ac:dyDescent="0.25">
      <c r="A61" s="139">
        <f>'Скорая медицинская помощь'!A61</f>
        <v>0</v>
      </c>
      <c r="B61" s="326">
        <f>'Скорая медицинская помощь'!C61</f>
        <v>0</v>
      </c>
      <c r="C61" s="120">
        <f>'[1]410092'!$X$95</f>
        <v>0</v>
      </c>
      <c r="D61" s="43">
        <f>'[1]410092'!$Y$95</f>
        <v>0</v>
      </c>
      <c r="E61" s="131">
        <f>'[1]410092'!$X$100</f>
        <v>0</v>
      </c>
      <c r="F61" s="268">
        <f>'[1]410092'!$Y$100</f>
        <v>0</v>
      </c>
      <c r="G61" s="11"/>
      <c r="H61" s="11"/>
      <c r="I61" s="11"/>
      <c r="J61" s="11"/>
      <c r="K61" s="120">
        <f>'[2]410092'!$X$95</f>
        <v>0</v>
      </c>
      <c r="L61" s="43">
        <f>'[2]410092'!$Y$95</f>
        <v>0</v>
      </c>
      <c r="M61" s="131">
        <f>'[2]410092'!$X$100</f>
        <v>0</v>
      </c>
      <c r="N61" s="268">
        <f>'[2]410092'!$Y$100</f>
        <v>0</v>
      </c>
      <c r="O61" s="411">
        <f t="shared" si="5"/>
        <v>0</v>
      </c>
      <c r="P61" s="51">
        <f t="shared" si="6"/>
        <v>0</v>
      </c>
      <c r="Q61" s="411">
        <f t="shared" si="4"/>
        <v>0</v>
      </c>
      <c r="R61" s="51">
        <f t="shared" si="2"/>
        <v>0</v>
      </c>
      <c r="S61" s="4"/>
      <c r="T61" s="65"/>
      <c r="U61" s="65"/>
      <c r="V61" s="65"/>
      <c r="W61" s="4"/>
      <c r="X61" s="65"/>
      <c r="Y61" s="65"/>
      <c r="Z61" s="65"/>
      <c r="AB61" s="53"/>
      <c r="AC61" s="53"/>
    </row>
    <row r="62" spans="1:30" x14ac:dyDescent="0.25">
      <c r="A62" s="139">
        <f>'Скорая медицинская помощь'!A62</f>
        <v>49</v>
      </c>
      <c r="B62" s="326" t="str">
        <f>'Скорая медицинская помощь'!C62</f>
        <v>ООО "ВИТАЛАБ"</v>
      </c>
      <c r="C62" s="120">
        <f>'[1]410095'!$X$95</f>
        <v>0</v>
      </c>
      <c r="D62" s="43">
        <f>'[1]410095'!$Y$95</f>
        <v>0</v>
      </c>
      <c r="E62" s="131">
        <f>'[1]410095'!$X$100</f>
        <v>0</v>
      </c>
      <c r="F62" s="268">
        <f>'[1]410095'!$Y$100</f>
        <v>0</v>
      </c>
      <c r="G62" s="11"/>
      <c r="H62" s="11"/>
      <c r="I62" s="11"/>
      <c r="J62" s="11"/>
      <c r="K62" s="120">
        <f>'[2]410095'!$X$95</f>
        <v>0</v>
      </c>
      <c r="L62" s="43">
        <f>'[2]410095'!$Y$95</f>
        <v>0</v>
      </c>
      <c r="M62" s="131">
        <f>'[2]410095'!$X$100</f>
        <v>0</v>
      </c>
      <c r="N62" s="268">
        <f>'[2]410095'!$Y$100</f>
        <v>0</v>
      </c>
      <c r="O62" s="411">
        <f t="shared" si="5"/>
        <v>0</v>
      </c>
      <c r="P62" s="51">
        <f t="shared" si="6"/>
        <v>0</v>
      </c>
      <c r="Q62" s="411">
        <f t="shared" si="4"/>
        <v>0</v>
      </c>
      <c r="R62" s="51">
        <f t="shared" si="2"/>
        <v>0</v>
      </c>
      <c r="S62" s="4"/>
      <c r="T62" s="65"/>
      <c r="U62" s="65"/>
      <c r="V62" s="65"/>
      <c r="W62" s="4"/>
      <c r="X62" s="65"/>
      <c r="Y62" s="65"/>
      <c r="Z62" s="65"/>
      <c r="AB62" s="53"/>
      <c r="AC62" s="53"/>
    </row>
    <row r="63" spans="1:30" ht="30" x14ac:dyDescent="0.25">
      <c r="A63" s="139">
        <f>'Скорая медицинская помощь'!A63</f>
        <v>50</v>
      </c>
      <c r="B63" s="326" t="str">
        <f>'Скорая медицинская помощь'!C63</f>
        <v>КАМ ФИЛИАЛ АНО "МЕДИЦИНСКИЙ ЦЕНТР "ЖИЗНЬ"</v>
      </c>
      <c r="C63" s="120">
        <f>'[1]410100'!$X$95</f>
        <v>500</v>
      </c>
      <c r="D63" s="43">
        <f>'[1]410100'!$Y$95</f>
        <v>130351</v>
      </c>
      <c r="E63" s="131">
        <f>'[1]410100'!$X$100</f>
        <v>0</v>
      </c>
      <c r="F63" s="268">
        <f>'[1]410100'!$Y$100</f>
        <v>0</v>
      </c>
      <c r="G63" s="11"/>
      <c r="H63" s="11"/>
      <c r="I63" s="11"/>
      <c r="J63" s="11"/>
      <c r="K63" s="120">
        <f>'[2]410100'!$X$95</f>
        <v>500</v>
      </c>
      <c r="L63" s="43">
        <f>'[2]410100'!$Y$95</f>
        <v>130351</v>
      </c>
      <c r="M63" s="131">
        <f>'[2]410100'!$X$100</f>
        <v>0</v>
      </c>
      <c r="N63" s="268">
        <f>'[2]410100'!$Y$100</f>
        <v>0</v>
      </c>
      <c r="O63" s="411">
        <f t="shared" si="5"/>
        <v>0</v>
      </c>
      <c r="P63" s="51">
        <f t="shared" si="6"/>
        <v>0</v>
      </c>
      <c r="Q63" s="411">
        <f t="shared" si="4"/>
        <v>0</v>
      </c>
      <c r="R63" s="51">
        <f t="shared" si="2"/>
        <v>0</v>
      </c>
      <c r="S63" s="4"/>
      <c r="T63" s="65"/>
      <c r="U63" s="65"/>
      <c r="V63" s="65"/>
      <c r="W63" s="4"/>
      <c r="X63" s="65"/>
      <c r="Y63" s="65"/>
      <c r="Z63" s="65"/>
      <c r="AB63" s="53"/>
      <c r="AC63" s="53"/>
    </row>
    <row r="64" spans="1:30" x14ac:dyDescent="0.25">
      <c r="A64" s="139">
        <f>'Скорая медицинская помощь'!A64</f>
        <v>51</v>
      </c>
      <c r="B64" s="326" t="str">
        <f>'Скорая медицинская помощь'!C64</f>
        <v>ООО "ЦИЭР "ЭМБРИЛАЙФ"</v>
      </c>
      <c r="C64" s="120">
        <f>'[1]410106'!$X$95</f>
        <v>40</v>
      </c>
      <c r="D64" s="43">
        <f>'[1]410106'!$Y$95</f>
        <v>5579.62</v>
      </c>
      <c r="E64" s="131">
        <f>'[1]410106'!$X$100</f>
        <v>0</v>
      </c>
      <c r="F64" s="268">
        <f>'[1]410106'!$Y$100</f>
        <v>0</v>
      </c>
      <c r="G64" s="11"/>
      <c r="H64" s="11"/>
      <c r="I64" s="11"/>
      <c r="J64" s="11"/>
      <c r="K64" s="120">
        <f>'[2]410106'!$X$95</f>
        <v>40</v>
      </c>
      <c r="L64" s="43">
        <f>'[2]410106'!$Y$95</f>
        <v>5579.62</v>
      </c>
      <c r="M64" s="131">
        <f>'[2]410106'!$X$100</f>
        <v>0</v>
      </c>
      <c r="N64" s="268">
        <f>'[2]410106'!$Y$100</f>
        <v>0</v>
      </c>
      <c r="O64" s="411">
        <f t="shared" si="5"/>
        <v>0</v>
      </c>
      <c r="P64" s="51">
        <f>L64-D64</f>
        <v>0</v>
      </c>
      <c r="Q64" s="411">
        <f t="shared" si="4"/>
        <v>0</v>
      </c>
      <c r="R64" s="51">
        <f t="shared" si="2"/>
        <v>0</v>
      </c>
      <c r="S64" s="4"/>
      <c r="T64" s="65"/>
      <c r="U64" s="65"/>
      <c r="V64" s="65"/>
      <c r="W64" s="4"/>
      <c r="X64" s="65"/>
      <c r="Y64" s="65"/>
      <c r="Z64" s="65"/>
      <c r="AB64" s="53"/>
      <c r="AC64" s="53"/>
    </row>
    <row r="65" spans="1:29" x14ac:dyDescent="0.25">
      <c r="A65" s="139">
        <f>'Скорая медицинская помощь'!A65</f>
        <v>52</v>
      </c>
      <c r="B65" s="326" t="str">
        <f>'Скорая медицинская помощь'!C65</f>
        <v>ООО "БМК"</v>
      </c>
      <c r="C65" s="120">
        <f>'[1]410107'!$X$95</f>
        <v>200</v>
      </c>
      <c r="D65" s="43">
        <f>'[1]410107'!$Y$95</f>
        <v>52141</v>
      </c>
      <c r="E65" s="131">
        <f>'[1]410107'!$X$100</f>
        <v>0</v>
      </c>
      <c r="F65" s="268">
        <f>'[1]410107'!$Y$100</f>
        <v>0</v>
      </c>
      <c r="G65" s="11"/>
      <c r="H65" s="11"/>
      <c r="I65" s="11"/>
      <c r="J65" s="11"/>
      <c r="K65" s="120">
        <f>'[2]410107'!$X$95</f>
        <v>200</v>
      </c>
      <c r="L65" s="43">
        <f>'[2]410107'!$Y$95</f>
        <v>52141</v>
      </c>
      <c r="M65" s="131">
        <f>'[2]410107'!$X$100</f>
        <v>0</v>
      </c>
      <c r="N65" s="268">
        <f>'[2]410107'!$Y$100</f>
        <v>0</v>
      </c>
      <c r="O65" s="411">
        <f t="shared" ref="O65:O68" si="7">K65-C65</f>
        <v>0</v>
      </c>
      <c r="P65" s="51">
        <f t="shared" ref="P65:P68" si="8">L65-D65</f>
        <v>0</v>
      </c>
      <c r="Q65" s="411">
        <f t="shared" si="4"/>
        <v>0</v>
      </c>
      <c r="R65" s="51">
        <f t="shared" si="2"/>
        <v>0</v>
      </c>
      <c r="S65" s="4"/>
      <c r="T65" s="65"/>
      <c r="U65" s="65"/>
      <c r="V65" s="65"/>
      <c r="W65" s="4"/>
      <c r="X65" s="65"/>
      <c r="Y65" s="65"/>
      <c r="Z65" s="65"/>
      <c r="AB65" s="53"/>
      <c r="AC65" s="53"/>
    </row>
    <row r="66" spans="1:29" x14ac:dyDescent="0.25">
      <c r="A66" s="139">
        <f>'Скорая медицинская помощь'!A66</f>
        <v>53</v>
      </c>
      <c r="B66" s="326" t="str">
        <f>'Скорая медицинская помощь'!C66</f>
        <v>ООО "АФИНА"</v>
      </c>
      <c r="C66" s="120">
        <f>'[1]410112'!$X$95</f>
        <v>0</v>
      </c>
      <c r="D66" s="43">
        <f>'[1]410112'!$Y$95</f>
        <v>0</v>
      </c>
      <c r="E66" s="131">
        <f>'[1]410112'!$X$100</f>
        <v>0</v>
      </c>
      <c r="F66" s="268">
        <f>'[1]410112'!$Y$100</f>
        <v>0</v>
      </c>
      <c r="G66" s="11"/>
      <c r="H66" s="11"/>
      <c r="I66" s="11"/>
      <c r="J66" s="11"/>
      <c r="K66" s="120">
        <f>'[2]410112'!$X$95</f>
        <v>0</v>
      </c>
      <c r="L66" s="43">
        <f>'[2]410112'!$Y$95</f>
        <v>0</v>
      </c>
      <c r="M66" s="131">
        <f>'[2]410112'!$X$100</f>
        <v>0</v>
      </c>
      <c r="N66" s="268">
        <f>'[2]410112'!$Y$100</f>
        <v>0</v>
      </c>
      <c r="O66" s="411">
        <f t="shared" si="7"/>
        <v>0</v>
      </c>
      <c r="P66" s="51">
        <f t="shared" si="8"/>
        <v>0</v>
      </c>
      <c r="Q66" s="411">
        <f t="shared" si="4"/>
        <v>0</v>
      </c>
      <c r="R66" s="51">
        <f t="shared" si="2"/>
        <v>0</v>
      </c>
      <c r="S66" s="4"/>
      <c r="T66" s="65"/>
      <c r="U66" s="65"/>
      <c r="V66" s="65"/>
      <c r="W66" s="4"/>
      <c r="X66" s="65"/>
      <c r="Y66" s="65"/>
      <c r="Z66" s="65"/>
      <c r="AB66" s="53"/>
      <c r="AC66" s="53"/>
    </row>
    <row r="67" spans="1:29" ht="45" x14ac:dyDescent="0.25">
      <c r="A67" s="139">
        <f>'Скорая медицинская помощь'!A67</f>
        <v>54</v>
      </c>
      <c r="B67" s="326" t="str">
        <f>'Скорая медицинская помощь'!C67</f>
        <v>КГАУ СОЦИАЛЬНОЙ ЗАЩИТЫ "МНОГОПРОФИЛЬНЫЙ ЦЕНТР РЕАБИЛИТАЦИИ"</v>
      </c>
      <c r="C67" s="120">
        <f>'[1]410114'!$X$95</f>
        <v>0</v>
      </c>
      <c r="D67" s="43">
        <f>'[1]410114'!$Y$95</f>
        <v>0</v>
      </c>
      <c r="E67" s="131">
        <f>'[1]410114'!$X$100</f>
        <v>0</v>
      </c>
      <c r="F67" s="268">
        <f>'[1]410114'!$Y$100</f>
        <v>0</v>
      </c>
      <c r="G67" s="11"/>
      <c r="H67" s="11"/>
      <c r="I67" s="11"/>
      <c r="J67" s="11"/>
      <c r="K67" s="120">
        <f>'[2]410114'!$X$95</f>
        <v>0</v>
      </c>
      <c r="L67" s="43">
        <f>'[2]410114'!$Y$95</f>
        <v>0</v>
      </c>
      <c r="M67" s="131">
        <f>'[2]410114'!$X$100</f>
        <v>0</v>
      </c>
      <c r="N67" s="268">
        <f>'[2]410114'!$Y$100</f>
        <v>0</v>
      </c>
      <c r="O67" s="411">
        <f t="shared" si="7"/>
        <v>0</v>
      </c>
      <c r="P67" s="51">
        <f t="shared" si="8"/>
        <v>0</v>
      </c>
      <c r="Q67" s="411">
        <f t="shared" si="4"/>
        <v>0</v>
      </c>
      <c r="R67" s="51">
        <f t="shared" si="2"/>
        <v>0</v>
      </c>
      <c r="S67" s="4"/>
      <c r="T67" s="65"/>
      <c r="U67" s="65"/>
      <c r="V67" s="65"/>
      <c r="W67" s="4"/>
      <c r="X67" s="65"/>
      <c r="Y67" s="65"/>
      <c r="Z67" s="65"/>
      <c r="AB67" s="53"/>
      <c r="AC67" s="53"/>
    </row>
    <row r="68" spans="1:29" x14ac:dyDescent="0.25">
      <c r="A68" s="139">
        <f>'Скорая медицинская помощь'!A68</f>
        <v>0</v>
      </c>
      <c r="B68" s="326">
        <f>'Скорая медицинская помощь'!C68</f>
        <v>0</v>
      </c>
      <c r="C68" s="120">
        <f>'[1]410115'!$X$95</f>
        <v>0</v>
      </c>
      <c r="D68" s="43">
        <f>'[1]410115'!$Y$95</f>
        <v>0</v>
      </c>
      <c r="E68" s="131">
        <f>'[1]410115'!$X$100</f>
        <v>0</v>
      </c>
      <c r="F68" s="268">
        <f>'[1]410115'!$Y$100</f>
        <v>0</v>
      </c>
      <c r="G68" s="11"/>
      <c r="H68" s="11"/>
      <c r="I68" s="11"/>
      <c r="J68" s="11"/>
      <c r="K68" s="120">
        <f>'[2]410115'!$X$95</f>
        <v>0</v>
      </c>
      <c r="L68" s="43">
        <f>'[2]410115'!$Y$95</f>
        <v>0</v>
      </c>
      <c r="M68" s="131">
        <f>'[2]410115'!$X$100</f>
        <v>0</v>
      </c>
      <c r="N68" s="268">
        <f>'[2]410115'!$Y$100</f>
        <v>0</v>
      </c>
      <c r="O68" s="411">
        <f t="shared" si="7"/>
        <v>0</v>
      </c>
      <c r="P68" s="51">
        <f t="shared" si="8"/>
        <v>0</v>
      </c>
      <c r="Q68" s="411">
        <f t="shared" si="4"/>
        <v>0</v>
      </c>
      <c r="R68" s="51">
        <f t="shared" si="2"/>
        <v>0</v>
      </c>
      <c r="S68" s="4"/>
      <c r="T68" s="65"/>
      <c r="U68" s="65"/>
      <c r="V68" s="65"/>
      <c r="W68" s="4"/>
      <c r="X68" s="65"/>
      <c r="Y68" s="65"/>
      <c r="Z68" s="65"/>
      <c r="AB68" s="53"/>
      <c r="AC68" s="53"/>
    </row>
    <row r="69" spans="1:29" x14ac:dyDescent="0.25">
      <c r="A69" s="139">
        <f>'Скорая медицинская помощь'!A69</f>
        <v>56</v>
      </c>
      <c r="B69" s="326" t="str">
        <f>'Скорая медицинская помощь'!C69</f>
        <v>ФИЦ ФТМ</v>
      </c>
      <c r="C69" s="120">
        <f>'[1]410116'!$X$95</f>
        <v>0</v>
      </c>
      <c r="D69" s="43">
        <f>'[1]410116'!$Y$95</f>
        <v>0</v>
      </c>
      <c r="E69" s="131">
        <f>'[1]410116'!$X$100</f>
        <v>0</v>
      </c>
      <c r="F69" s="268">
        <f>'[1]410116'!$Y$100</f>
        <v>0</v>
      </c>
      <c r="G69" s="11"/>
      <c r="H69" s="11"/>
      <c r="I69" s="11"/>
      <c r="J69" s="119"/>
      <c r="K69" s="120">
        <f>'[2]410116'!$X$95</f>
        <v>0</v>
      </c>
      <c r="L69" s="43">
        <f>'[2]410116'!$Y$95</f>
        <v>0</v>
      </c>
      <c r="M69" s="131">
        <f>'[2]410116'!$X$100</f>
        <v>0</v>
      </c>
      <c r="N69" s="268">
        <f>'[2]410116'!$Y$100</f>
        <v>0</v>
      </c>
      <c r="O69" s="411">
        <f t="shared" ref="O69:O75" si="9">K69-C69</f>
        <v>0</v>
      </c>
      <c r="P69" s="51">
        <f t="shared" ref="P69:P75" si="10">L69-D69</f>
        <v>0</v>
      </c>
      <c r="Q69" s="411">
        <f t="shared" ref="Q69:Q75" si="11">M69-E69</f>
        <v>0</v>
      </c>
      <c r="R69" s="51">
        <f t="shared" ref="R69:R75" si="12">N69-F69</f>
        <v>0</v>
      </c>
      <c r="S69" s="17"/>
      <c r="T69" s="194"/>
      <c r="U69" s="194"/>
      <c r="V69" s="194"/>
      <c r="W69" s="17"/>
      <c r="X69" s="194"/>
      <c r="Y69" s="194"/>
      <c r="Z69" s="194"/>
      <c r="AB69" s="53"/>
      <c r="AC69" s="53"/>
    </row>
    <row r="70" spans="1:29" x14ac:dyDescent="0.25">
      <c r="A70" s="139">
        <f>'Скорая медицинская помощь'!A70</f>
        <v>57</v>
      </c>
      <c r="B70" s="326" t="str">
        <f>'Скорая медицинская помощь'!C70</f>
        <v>ООО "ХИРУРГИЯ ГМ" (г. Санкт-Петербург)</v>
      </c>
      <c r="C70" s="120">
        <f>'[1]410117'!$X$95</f>
        <v>0</v>
      </c>
      <c r="D70" s="43">
        <f>'[1]410117'!$Y$95</f>
        <v>0</v>
      </c>
      <c r="E70" s="131">
        <f>'[1]410117'!$X$100</f>
        <v>0</v>
      </c>
      <c r="F70" s="268">
        <f>'[1]410117'!$Y$100</f>
        <v>0</v>
      </c>
      <c r="G70" s="11"/>
      <c r="H70" s="11"/>
      <c r="I70" s="11"/>
      <c r="J70" s="119"/>
      <c r="K70" s="120">
        <f>'[2]410117'!$X$95</f>
        <v>0</v>
      </c>
      <c r="L70" s="43">
        <f>'[2]410117'!$Y$95</f>
        <v>0</v>
      </c>
      <c r="M70" s="131">
        <f>'[2]410117'!$X$100</f>
        <v>0</v>
      </c>
      <c r="N70" s="268">
        <f>'[2]410117'!$Y$100</f>
        <v>0</v>
      </c>
      <c r="O70" s="411">
        <f t="shared" si="9"/>
        <v>0</v>
      </c>
      <c r="P70" s="51">
        <f t="shared" si="10"/>
        <v>0</v>
      </c>
      <c r="Q70" s="411">
        <f t="shared" si="11"/>
        <v>0</v>
      </c>
      <c r="R70" s="51">
        <f t="shared" si="12"/>
        <v>0</v>
      </c>
      <c r="S70" s="17"/>
      <c r="T70" s="194"/>
      <c r="U70" s="194"/>
      <c r="V70" s="194"/>
      <c r="W70" s="17"/>
      <c r="X70" s="194"/>
      <c r="Y70" s="194"/>
      <c r="Z70" s="194"/>
      <c r="AB70" s="53"/>
      <c r="AC70" s="53"/>
    </row>
    <row r="71" spans="1:29" x14ac:dyDescent="0.25">
      <c r="A71" s="139">
        <f>'Скорая медицинская помощь'!A71</f>
        <v>58</v>
      </c>
      <c r="B71" s="326" t="str">
        <f>'Скорая медицинская помощь'!C71</f>
        <v>ООО "М-ЛАЙН МЕДИЦИНА"</v>
      </c>
      <c r="C71" s="120">
        <f>'[1]410118'!$X$95</f>
        <v>0</v>
      </c>
      <c r="D71" s="43">
        <f>'[1]410118'!$Y$95</f>
        <v>0</v>
      </c>
      <c r="E71" s="131">
        <f>'[1]410118'!$X$100</f>
        <v>0</v>
      </c>
      <c r="F71" s="268">
        <f>'[1]410118'!$Y$100</f>
        <v>0</v>
      </c>
      <c r="G71" s="11"/>
      <c r="H71" s="11"/>
      <c r="I71" s="11"/>
      <c r="J71" s="119"/>
      <c r="K71" s="120">
        <f>'[2]410118'!$X$95</f>
        <v>0</v>
      </c>
      <c r="L71" s="43">
        <f>'[2]410118'!$Y$95</f>
        <v>0</v>
      </c>
      <c r="M71" s="131">
        <f>'[2]410118'!$X$100</f>
        <v>0</v>
      </c>
      <c r="N71" s="268">
        <f>'[2]410118'!$Y$100</f>
        <v>0</v>
      </c>
      <c r="O71" s="411">
        <f t="shared" si="9"/>
        <v>0</v>
      </c>
      <c r="P71" s="51">
        <f t="shared" si="10"/>
        <v>0</v>
      </c>
      <c r="Q71" s="411">
        <f t="shared" si="11"/>
        <v>0</v>
      </c>
      <c r="R71" s="51">
        <f t="shared" si="12"/>
        <v>0</v>
      </c>
      <c r="S71" s="17"/>
      <c r="T71" s="194"/>
      <c r="U71" s="194"/>
      <c r="V71" s="194"/>
      <c r="W71" s="17"/>
      <c r="X71" s="194"/>
      <c r="Y71" s="194"/>
      <c r="Z71" s="194"/>
      <c r="AB71" s="53"/>
      <c r="AC71" s="53"/>
    </row>
    <row r="72" spans="1:29" x14ac:dyDescent="0.25">
      <c r="A72" s="139">
        <f>'Скорая медицинская помощь'!A72</f>
        <v>59</v>
      </c>
      <c r="B72" s="326" t="str">
        <f>'Скорая медицинская помощь'!C72</f>
        <v>ООО "МЕДИКЪ" (г. Хабаровск)</v>
      </c>
      <c r="C72" s="120">
        <f>'[1]410119'!$X$95</f>
        <v>0</v>
      </c>
      <c r="D72" s="43">
        <f>'[1]410119'!$Y$95</f>
        <v>0</v>
      </c>
      <c r="E72" s="131">
        <f>'[1]410119'!$X$100</f>
        <v>0</v>
      </c>
      <c r="F72" s="268">
        <f>'[1]410119'!$Y$100</f>
        <v>0</v>
      </c>
      <c r="G72" s="11"/>
      <c r="H72" s="11"/>
      <c r="I72" s="11"/>
      <c r="J72" s="119"/>
      <c r="K72" s="120">
        <f>'[2]410119'!$X$95</f>
        <v>0</v>
      </c>
      <c r="L72" s="43">
        <f>'[2]410119'!$Y$95</f>
        <v>0</v>
      </c>
      <c r="M72" s="131">
        <f>'[2]410119'!$X$100</f>
        <v>0</v>
      </c>
      <c r="N72" s="268">
        <f>'[2]410119'!$Y$100</f>
        <v>0</v>
      </c>
      <c r="O72" s="411">
        <f t="shared" si="9"/>
        <v>0</v>
      </c>
      <c r="P72" s="51">
        <f t="shared" si="10"/>
        <v>0</v>
      </c>
      <c r="Q72" s="411">
        <f t="shared" si="11"/>
        <v>0</v>
      </c>
      <c r="R72" s="51">
        <f t="shared" si="12"/>
        <v>0</v>
      </c>
      <c r="S72" s="17"/>
      <c r="T72" s="194"/>
      <c r="U72" s="194"/>
      <c r="V72" s="194"/>
      <c r="W72" s="17"/>
      <c r="X72" s="194"/>
      <c r="Y72" s="194"/>
      <c r="Z72" s="194"/>
      <c r="AB72" s="53"/>
      <c r="AC72" s="53"/>
    </row>
    <row r="73" spans="1:29" x14ac:dyDescent="0.25">
      <c r="A73" s="139">
        <f>'Скорая медицинская помощь'!A73</f>
        <v>60</v>
      </c>
      <c r="B73" s="326" t="str">
        <f>'Скорая медицинская помощь'!C73</f>
        <v>ООО "ХЕЛИКС НОВОСИБИРСК"</v>
      </c>
      <c r="C73" s="120">
        <f>'[1]410120'!$X$95</f>
        <v>0</v>
      </c>
      <c r="D73" s="43">
        <f>'[1]410120'!$Y$95</f>
        <v>0</v>
      </c>
      <c r="E73" s="131">
        <f>'[1]410120'!$X$100</f>
        <v>0</v>
      </c>
      <c r="F73" s="268">
        <f>'[1]410120'!$Y$100</f>
        <v>0</v>
      </c>
      <c r="G73" s="11"/>
      <c r="H73" s="11"/>
      <c r="I73" s="11"/>
      <c r="J73" s="119"/>
      <c r="K73" s="120">
        <f>'[2]410120'!$X$95</f>
        <v>0</v>
      </c>
      <c r="L73" s="43">
        <f>'[2]410120'!$Y$95</f>
        <v>0</v>
      </c>
      <c r="M73" s="131">
        <f>'[2]410120'!$X$100</f>
        <v>0</v>
      </c>
      <c r="N73" s="268">
        <f>'[2]410120'!$Y$100</f>
        <v>0</v>
      </c>
      <c r="O73" s="411">
        <f t="shared" si="9"/>
        <v>0</v>
      </c>
      <c r="P73" s="51">
        <f t="shared" si="10"/>
        <v>0</v>
      </c>
      <c r="Q73" s="411">
        <f t="shared" si="11"/>
        <v>0</v>
      </c>
      <c r="R73" s="51">
        <f t="shared" si="12"/>
        <v>0</v>
      </c>
      <c r="S73" s="17"/>
      <c r="T73" s="194"/>
      <c r="U73" s="194"/>
      <c r="V73" s="194"/>
      <c r="W73" s="17"/>
      <c r="X73" s="194"/>
      <c r="Y73" s="194"/>
      <c r="Z73" s="194"/>
      <c r="AB73" s="53"/>
      <c r="AC73" s="53"/>
    </row>
    <row r="74" spans="1:29" x14ac:dyDescent="0.25">
      <c r="A74" s="139">
        <f>'Скорая медицинская помощь'!A74</f>
        <v>61</v>
      </c>
      <c r="B74" s="326" t="str">
        <f>'Скорая медицинская помощь'!C74</f>
        <v>ООО «ЦЕНТР ЭКО»</v>
      </c>
      <c r="C74" s="120">
        <f>'[1]410121'!$X$95</f>
        <v>3</v>
      </c>
      <c r="D74" s="43">
        <f>'[1]410121'!$Y$95</f>
        <v>616.39</v>
      </c>
      <c r="E74" s="131">
        <f>'[1]410121'!$X$100</f>
        <v>0</v>
      </c>
      <c r="F74" s="268">
        <f>'[1]410121'!$Y$100</f>
        <v>0</v>
      </c>
      <c r="G74" s="11"/>
      <c r="H74" s="11"/>
      <c r="I74" s="11"/>
      <c r="J74" s="119"/>
      <c r="K74" s="120">
        <f>'[2]410121'!$X$95</f>
        <v>0</v>
      </c>
      <c r="L74" s="43">
        <f>'[2]410121'!$Y$95</f>
        <v>0</v>
      </c>
      <c r="M74" s="131">
        <f>'[2]410121'!$X$100</f>
        <v>0</v>
      </c>
      <c r="N74" s="268">
        <f>'[2]410121'!$Y$100</f>
        <v>0</v>
      </c>
      <c r="O74" s="411">
        <f t="shared" si="9"/>
        <v>-3</v>
      </c>
      <c r="P74" s="51">
        <f t="shared" si="10"/>
        <v>-616.39</v>
      </c>
      <c r="Q74" s="411">
        <f t="shared" si="11"/>
        <v>0</v>
      </c>
      <c r="R74" s="51">
        <f t="shared" si="12"/>
        <v>0</v>
      </c>
      <c r="S74" s="17"/>
      <c r="T74" s="194"/>
      <c r="U74" s="194"/>
      <c r="V74" s="194"/>
      <c r="W74" s="17"/>
      <c r="X74" s="194"/>
      <c r="Y74" s="194"/>
      <c r="Z74" s="194"/>
      <c r="AB74" s="53"/>
      <c r="AC74" s="53"/>
    </row>
    <row r="75" spans="1:29" x14ac:dyDescent="0.25">
      <c r="A75" s="139">
        <f>'Скорая медицинская помощь'!A75</f>
        <v>62</v>
      </c>
      <c r="B75" s="326" t="str">
        <f>'Скорая медицинская помощь'!C75</f>
        <v>ООО "ЭВОГЕН"</v>
      </c>
      <c r="C75" s="131">
        <f>'[1]410122'!$X$95</f>
        <v>0</v>
      </c>
      <c r="D75" s="130">
        <f>'[1]410122'!$Y$95</f>
        <v>0</v>
      </c>
      <c r="E75" s="130">
        <f>'[1]410122'!$X$100</f>
        <v>0</v>
      </c>
      <c r="F75" s="130">
        <f>'[1]410122'!$Y$100</f>
        <v>0</v>
      </c>
      <c r="G75" s="130"/>
      <c r="H75" s="130"/>
      <c r="I75" s="130"/>
      <c r="J75" s="269"/>
      <c r="K75" s="131"/>
      <c r="L75" s="130"/>
      <c r="M75" s="130">
        <f>'[2]410122'!$X$100</f>
        <v>0</v>
      </c>
      <c r="N75" s="130">
        <f>'[2]410122'!$Y$100</f>
        <v>0</v>
      </c>
      <c r="O75" s="411">
        <f t="shared" si="9"/>
        <v>0</v>
      </c>
      <c r="P75" s="51">
        <f t="shared" si="10"/>
        <v>0</v>
      </c>
      <c r="Q75" s="411">
        <f t="shared" si="11"/>
        <v>0</v>
      </c>
      <c r="R75" s="51">
        <f t="shared" si="12"/>
        <v>0</v>
      </c>
      <c r="S75" s="134"/>
      <c r="T75" s="136"/>
      <c r="U75" s="136"/>
      <c r="V75" s="136"/>
      <c r="W75" s="134"/>
      <c r="X75" s="136"/>
      <c r="Y75" s="136"/>
      <c r="Z75" s="136"/>
      <c r="AB75" s="53"/>
      <c r="AC75" s="53"/>
    </row>
    <row r="76" spans="1:29" x14ac:dyDescent="0.25">
      <c r="A76" s="140"/>
      <c r="B76" s="327"/>
      <c r="C76" s="142"/>
      <c r="D76" s="67"/>
      <c r="E76" s="67"/>
      <c r="F76" s="67"/>
      <c r="G76" s="67"/>
      <c r="H76" s="67"/>
      <c r="I76" s="67"/>
      <c r="J76" s="67"/>
      <c r="K76" s="142"/>
      <c r="L76" s="67"/>
      <c r="M76" s="67"/>
      <c r="N76" s="67"/>
      <c r="O76" s="412"/>
      <c r="P76" s="3"/>
      <c r="Q76" s="412"/>
      <c r="R76" s="3"/>
      <c r="S76" s="15"/>
      <c r="T76" s="52"/>
      <c r="U76" s="52"/>
      <c r="V76" s="52"/>
      <c r="W76" s="15"/>
      <c r="X76" s="52"/>
      <c r="Y76" s="52"/>
      <c r="Z76" s="52"/>
      <c r="AB76" s="53"/>
      <c r="AC76" s="53"/>
    </row>
    <row r="77" spans="1:29" x14ac:dyDescent="0.25">
      <c r="A77" s="19"/>
      <c r="B77" s="328" t="s">
        <v>6</v>
      </c>
      <c r="C77" s="54">
        <f t="shared" ref="C77:Z77" si="13">SUM(C14:C76)</f>
        <v>20624</v>
      </c>
      <c r="D77" s="20">
        <f t="shared" si="13"/>
        <v>2506651.4800000004</v>
      </c>
      <c r="E77" s="54">
        <f t="shared" si="13"/>
        <v>1656</v>
      </c>
      <c r="F77" s="20">
        <f t="shared" si="13"/>
        <v>180271.8</v>
      </c>
      <c r="G77" s="20">
        <f t="shared" si="13"/>
        <v>0</v>
      </c>
      <c r="H77" s="20">
        <f t="shared" si="13"/>
        <v>0</v>
      </c>
      <c r="I77" s="54">
        <f t="shared" si="13"/>
        <v>0</v>
      </c>
      <c r="J77" s="20">
        <f t="shared" si="13"/>
        <v>0</v>
      </c>
      <c r="K77" s="54">
        <f t="shared" si="13"/>
        <v>20621</v>
      </c>
      <c r="L77" s="20">
        <f t="shared" si="13"/>
        <v>2506035.0900000003</v>
      </c>
      <c r="M77" s="54">
        <f t="shared" si="13"/>
        <v>1656</v>
      </c>
      <c r="N77" s="20">
        <f t="shared" si="13"/>
        <v>180271.8</v>
      </c>
      <c r="O77" s="413">
        <f t="shared" si="13"/>
        <v>-3</v>
      </c>
      <c r="P77" s="55">
        <f t="shared" si="13"/>
        <v>-616.39</v>
      </c>
      <c r="Q77" s="413">
        <f t="shared" si="13"/>
        <v>0</v>
      </c>
      <c r="R77" s="55">
        <f t="shared" si="13"/>
        <v>0</v>
      </c>
      <c r="S77" s="24">
        <f t="shared" si="13"/>
        <v>0</v>
      </c>
      <c r="T77" s="56">
        <f t="shared" si="13"/>
        <v>0</v>
      </c>
      <c r="U77" s="24">
        <f t="shared" si="13"/>
        <v>0</v>
      </c>
      <c r="V77" s="56">
        <f t="shared" si="13"/>
        <v>0</v>
      </c>
      <c r="W77" s="24">
        <f t="shared" si="13"/>
        <v>0</v>
      </c>
      <c r="X77" s="56">
        <f t="shared" si="13"/>
        <v>0</v>
      </c>
      <c r="Y77" s="24">
        <f t="shared" si="13"/>
        <v>0</v>
      </c>
      <c r="Z77" s="56">
        <f t="shared" si="13"/>
        <v>0</v>
      </c>
    </row>
    <row r="78" spans="1:29" x14ac:dyDescent="0.25">
      <c r="L78" s="5"/>
      <c r="N78" s="5"/>
      <c r="T78" s="34"/>
      <c r="U78" s="34"/>
      <c r="V78" s="34"/>
      <c r="X78" s="34"/>
      <c r="Y78" s="34"/>
      <c r="Z78" s="34"/>
    </row>
    <row r="79" spans="1:29" ht="15" customHeight="1" x14ac:dyDescent="0.25">
      <c r="A79" s="448" t="s">
        <v>17</v>
      </c>
      <c r="B79" s="450"/>
      <c r="C79" s="26">
        <f>[1]СВОД!$C$95</f>
        <v>21622</v>
      </c>
      <c r="D79" s="38">
        <f>[1]СВОД!$D$95</f>
        <v>2545283.3099999996</v>
      </c>
      <c r="E79" s="26">
        <f>[1]СВОД!$C$100</f>
        <v>1661</v>
      </c>
      <c r="F79" s="38">
        <f>[1]СВОД!$D$100</f>
        <v>180321.80000000002</v>
      </c>
      <c r="G79" s="57"/>
      <c r="H79" s="57"/>
      <c r="I79" s="57"/>
      <c r="J79" s="57"/>
      <c r="K79" s="26">
        <f>[2]СВОД!$C$95</f>
        <v>21622</v>
      </c>
      <c r="L79" s="38">
        <f>[2]СВОД!$D$95</f>
        <v>2545283.3099999996</v>
      </c>
      <c r="M79" s="26">
        <f>[2]СВОД!$C$100</f>
        <v>1661</v>
      </c>
      <c r="N79" s="38">
        <f>[2]СВОД!$D$100</f>
        <v>180321.80000000002</v>
      </c>
      <c r="O79" s="403">
        <f>K79-C79</f>
        <v>0</v>
      </c>
      <c r="P79" s="46">
        <f>L79-D79</f>
        <v>0</v>
      </c>
      <c r="Q79" s="403">
        <f>M79-E79</f>
        <v>0</v>
      </c>
      <c r="R79" s="46">
        <f>N79-F79</f>
        <v>0</v>
      </c>
      <c r="T79" s="34"/>
      <c r="U79" s="34"/>
      <c r="V79" s="34"/>
    </row>
    <row r="80" spans="1:29" ht="15" customHeight="1" x14ac:dyDescent="0.25">
      <c r="A80" s="27" t="s">
        <v>37</v>
      </c>
      <c r="B80" s="28"/>
      <c r="C80" s="29"/>
      <c r="D80" s="39"/>
      <c r="E80" s="39"/>
      <c r="F80" s="39"/>
      <c r="G80" s="58"/>
      <c r="H80" s="58"/>
      <c r="I80" s="58"/>
      <c r="J80" s="58"/>
      <c r="K80" s="29"/>
      <c r="L80" s="39"/>
      <c r="M80" s="39"/>
      <c r="N80" s="39"/>
      <c r="O80" s="404"/>
      <c r="P80" s="59"/>
      <c r="Q80" s="404"/>
      <c r="R80" s="59"/>
    </row>
    <row r="81" spans="1:24" ht="15" customHeight="1" x14ac:dyDescent="0.25">
      <c r="A81" s="416" t="s">
        <v>8</v>
      </c>
      <c r="B81" s="418"/>
      <c r="C81" s="37">
        <f>[1]СВОД!$F$95</f>
        <v>998</v>
      </c>
      <c r="D81" s="40">
        <f>[1]СВОД!$G$95</f>
        <v>38631.83</v>
      </c>
      <c r="E81" s="37">
        <f>[1]СВОД!$F$100</f>
        <v>5</v>
      </c>
      <c r="F81" s="40">
        <f>[1]СВОД!$G$100</f>
        <v>50</v>
      </c>
      <c r="G81" s="31"/>
      <c r="H81" s="31"/>
      <c r="I81" s="31"/>
      <c r="J81" s="31"/>
      <c r="K81" s="37">
        <f>[2]СВОД!$F$95</f>
        <v>1001</v>
      </c>
      <c r="L81" s="40">
        <f>[2]СВОД!$G$95</f>
        <v>39248.22</v>
      </c>
      <c r="M81" s="37">
        <f>[2]СВОД!$F$100</f>
        <v>5</v>
      </c>
      <c r="N81" s="40">
        <f>[2]СВОД!$G$100</f>
        <v>50</v>
      </c>
      <c r="O81" s="405">
        <f t="shared" ref="O81:P84" si="14">K81-C81</f>
        <v>3</v>
      </c>
      <c r="P81" s="106">
        <f t="shared" si="14"/>
        <v>616.38999999999942</v>
      </c>
      <c r="Q81" s="405">
        <f t="shared" ref="Q81:Q84" si="15">M81-E81</f>
        <v>0</v>
      </c>
      <c r="R81" s="106">
        <f t="shared" ref="R81:R83" si="16">N81-F81</f>
        <v>0</v>
      </c>
      <c r="X81" s="34"/>
    </row>
    <row r="82" spans="1:24" ht="48.75" customHeight="1" x14ac:dyDescent="0.25">
      <c r="A82" s="416" t="s">
        <v>9</v>
      </c>
      <c r="B82" s="418"/>
      <c r="C82" s="31">
        <f>C79-C81</f>
        <v>20624</v>
      </c>
      <c r="D82" s="40">
        <f>D79-D81</f>
        <v>2506651.4799999995</v>
      </c>
      <c r="E82" s="40">
        <f>E79-E81</f>
        <v>1656</v>
      </c>
      <c r="F82" s="40">
        <f>F79-F81</f>
        <v>180271.80000000002</v>
      </c>
      <c r="G82" s="31"/>
      <c r="H82" s="31"/>
      <c r="I82" s="31"/>
      <c r="J82" s="31"/>
      <c r="K82" s="31">
        <f>K79-K81</f>
        <v>20621</v>
      </c>
      <c r="L82" s="40">
        <f>L79-L81</f>
        <v>2506035.0899999994</v>
      </c>
      <c r="M82" s="40">
        <f>M79-M81</f>
        <v>1656</v>
      </c>
      <c r="N82" s="40">
        <f>N79-N81</f>
        <v>180271.80000000002</v>
      </c>
      <c r="O82" s="405">
        <f t="shared" si="14"/>
        <v>-3</v>
      </c>
      <c r="P82" s="106">
        <f t="shared" si="14"/>
        <v>-616.39000000013039</v>
      </c>
      <c r="Q82" s="405">
        <f t="shared" si="15"/>
        <v>0</v>
      </c>
      <c r="R82" s="106">
        <f t="shared" si="16"/>
        <v>0</v>
      </c>
    </row>
    <row r="83" spans="1:24" ht="42.75" customHeight="1" x14ac:dyDescent="0.25">
      <c r="A83" s="419" t="s">
        <v>10</v>
      </c>
      <c r="B83" s="421"/>
      <c r="C83" s="32"/>
      <c r="D83" s="41"/>
      <c r="E83" s="41"/>
      <c r="F83" s="41"/>
      <c r="G83" s="32"/>
      <c r="H83" s="32"/>
      <c r="I83" s="32"/>
      <c r="J83" s="32"/>
      <c r="K83" s="32"/>
      <c r="L83" s="41"/>
      <c r="M83" s="41"/>
      <c r="N83" s="41"/>
      <c r="O83" s="406">
        <f t="shared" si="14"/>
        <v>0</v>
      </c>
      <c r="P83" s="305">
        <f t="shared" si="14"/>
        <v>0</v>
      </c>
      <c r="Q83" s="406">
        <f t="shared" si="15"/>
        <v>0</v>
      </c>
      <c r="R83" s="305">
        <f t="shared" si="16"/>
        <v>0</v>
      </c>
    </row>
    <row r="84" spans="1:24" ht="15" customHeight="1" x14ac:dyDescent="0.25">
      <c r="A84" s="422" t="s">
        <v>41</v>
      </c>
      <c r="B84" s="424"/>
      <c r="C84" s="33">
        <f>C82+C83</f>
        <v>20624</v>
      </c>
      <c r="D84" s="42">
        <f>D82+D83</f>
        <v>2506651.4799999995</v>
      </c>
      <c r="E84" s="33">
        <f>E82+E83</f>
        <v>1656</v>
      </c>
      <c r="F84" s="42">
        <f>F82+F83</f>
        <v>180271.80000000002</v>
      </c>
      <c r="G84" s="33"/>
      <c r="H84" s="33"/>
      <c r="I84" s="33"/>
      <c r="J84" s="33"/>
      <c r="K84" s="33">
        <f>K82+K83</f>
        <v>20621</v>
      </c>
      <c r="L84" s="42">
        <f>L82+L83</f>
        <v>2506035.0899999994</v>
      </c>
      <c r="M84" s="33">
        <f>M82+M83</f>
        <v>1656</v>
      </c>
      <c r="N84" s="42">
        <f>N82+N83</f>
        <v>180271.80000000002</v>
      </c>
      <c r="O84" s="414">
        <f t="shared" si="14"/>
        <v>-3</v>
      </c>
      <c r="P84" s="195">
        <f>L84-D84</f>
        <v>-616.39000000013039</v>
      </c>
      <c r="Q84" s="414">
        <f t="shared" si="15"/>
        <v>0</v>
      </c>
      <c r="R84" s="195">
        <f>N84-F84</f>
        <v>0</v>
      </c>
    </row>
    <row r="85" spans="1:24" x14ac:dyDescent="0.25">
      <c r="G85" s="34"/>
      <c r="H85" s="34"/>
      <c r="I85" s="34"/>
      <c r="J85" s="34"/>
    </row>
    <row r="87" spans="1:24" ht="13.5" customHeight="1" x14ac:dyDescent="0.25"/>
  </sheetData>
  <autoFilter ref="A13:AD77" xr:uid="{D7A29706-01CF-4B23-95E2-1ED4A7523BE1}"/>
  <mergeCells count="20">
    <mergeCell ref="O12:P12"/>
    <mergeCell ref="C8:Z11"/>
    <mergeCell ref="C12:D12"/>
    <mergeCell ref="A79:B79"/>
    <mergeCell ref="A81:B81"/>
    <mergeCell ref="S12:T12"/>
    <mergeCell ref="W12:X12"/>
    <mergeCell ref="Y12:Z12"/>
    <mergeCell ref="A8:A13"/>
    <mergeCell ref="M12:N12"/>
    <mergeCell ref="Q12:R12"/>
    <mergeCell ref="U12:V12"/>
    <mergeCell ref="B8:B12"/>
    <mergeCell ref="A84:B84"/>
    <mergeCell ref="K12:L12"/>
    <mergeCell ref="A82:B82"/>
    <mergeCell ref="A83:B83"/>
    <mergeCell ref="G12:H12"/>
    <mergeCell ref="E12:F12"/>
    <mergeCell ref="I12:J12"/>
  </mergeCells>
  <pageMargins left="0.7" right="0.7" top="0.75" bottom="0.75" header="0.3" footer="0.3"/>
  <pageSetup paperSize="9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Z86"/>
  <sheetViews>
    <sheetView view="pageBreakPreview" zoomScale="70" zoomScaleNormal="70" zoomScaleSheetLayoutView="70" workbookViewId="0">
      <pane xSplit="2" ySplit="12" topLeftCell="C13" activePane="bottomRight" state="frozen"/>
      <selection activeCell="I41" sqref="I41"/>
      <selection pane="topRight" activeCell="I41" sqref="I41"/>
      <selection pane="bottomLeft" activeCell="I41" sqref="I41"/>
      <selection pane="bottomRight" activeCell="C7" sqref="C7"/>
    </sheetView>
  </sheetViews>
  <sheetFormatPr defaultColWidth="9.140625" defaultRowHeight="15" x14ac:dyDescent="0.25"/>
  <cols>
    <col min="1" max="1" width="5.140625" style="5" customWidth="1"/>
    <col min="2" max="2" width="75.85546875" style="5" customWidth="1"/>
    <col min="3" max="48" width="16.140625" style="5" customWidth="1"/>
    <col min="49" max="49" width="13.85546875" style="5" customWidth="1"/>
    <col min="50" max="50" width="14" style="5" customWidth="1"/>
    <col min="51" max="51" width="7.140625" style="5" customWidth="1"/>
    <col min="52" max="16384" width="9.140625" style="5"/>
  </cols>
  <sheetData>
    <row r="1" spans="1:52" x14ac:dyDescent="0.25">
      <c r="AL1" s="210" t="s">
        <v>24</v>
      </c>
      <c r="AP1" s="210"/>
      <c r="AX1" s="210" t="s">
        <v>24</v>
      </c>
    </row>
    <row r="2" spans="1:52" ht="12.75" customHeight="1" x14ac:dyDescent="0.25">
      <c r="AL2" s="210" t="s">
        <v>25</v>
      </c>
      <c r="AP2" s="210"/>
      <c r="AX2" s="210" t="s">
        <v>25</v>
      </c>
    </row>
    <row r="3" spans="1:52" x14ac:dyDescent="0.25">
      <c r="AL3" s="210" t="s">
        <v>26</v>
      </c>
      <c r="AP3" s="210"/>
      <c r="AX3" s="210" t="s">
        <v>26</v>
      </c>
    </row>
    <row r="4" spans="1:52" x14ac:dyDescent="0.25">
      <c r="AL4" s="210" t="str">
        <f>'Скорая медицинская помощь'!$Q$4</f>
        <v>страхованию от 26.02.2026 № 2/2026</v>
      </c>
      <c r="AP4" s="210"/>
      <c r="AX4" s="210" t="str">
        <f>'Скорая медицинская помощь'!$Q$4</f>
        <v>страхованию от 26.02.2026 № 2/2026</v>
      </c>
    </row>
    <row r="6" spans="1:52" x14ac:dyDescent="0.25">
      <c r="B6" s="6"/>
      <c r="C6" s="499" t="s">
        <v>158</v>
      </c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499"/>
      <c r="P6" s="499"/>
      <c r="Q6" s="499"/>
      <c r="R6" s="499"/>
      <c r="S6" s="499"/>
      <c r="T6" s="499"/>
      <c r="U6" s="499"/>
      <c r="V6" s="499"/>
      <c r="W6" s="499"/>
      <c r="X6" s="499"/>
      <c r="Y6" s="499"/>
      <c r="Z6" s="499"/>
      <c r="AA6" s="499"/>
      <c r="AB6" s="499"/>
      <c r="AC6" s="499"/>
      <c r="AD6" s="499"/>
      <c r="AE6" s="499"/>
      <c r="AF6" s="499"/>
      <c r="AG6" s="499"/>
      <c r="AH6" s="499"/>
      <c r="AI6" s="499"/>
      <c r="AJ6" s="499"/>
      <c r="AK6" s="499"/>
      <c r="AL6" s="499"/>
      <c r="AM6" s="499"/>
      <c r="AN6" s="499"/>
      <c r="AO6" s="499"/>
      <c r="AP6" s="499"/>
      <c r="AQ6" s="6"/>
      <c r="AR6" s="6"/>
      <c r="AS6" s="6"/>
      <c r="AT6" s="6"/>
      <c r="AU6" s="6"/>
      <c r="AV6" s="6"/>
      <c r="AW6" s="6"/>
      <c r="AX6" s="6"/>
      <c r="AY6" s="61"/>
    </row>
    <row r="7" spans="1:52" ht="12.6" customHeight="1" x14ac:dyDescent="0.25"/>
    <row r="8" spans="1:52" ht="12.75" customHeight="1" x14ac:dyDescent="0.25">
      <c r="A8" s="515" t="s">
        <v>0</v>
      </c>
      <c r="B8" s="513" t="s">
        <v>1</v>
      </c>
      <c r="C8" s="473" t="s">
        <v>27</v>
      </c>
      <c r="D8" s="474"/>
      <c r="E8" s="474"/>
      <c r="F8" s="519"/>
      <c r="G8" s="512" t="s">
        <v>2</v>
      </c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  <c r="AD8" s="474"/>
      <c r="AE8" s="474"/>
      <c r="AF8" s="474"/>
      <c r="AG8" s="474"/>
      <c r="AH8" s="474"/>
      <c r="AI8" s="474"/>
      <c r="AJ8" s="474"/>
      <c r="AK8" s="474"/>
      <c r="AL8" s="474"/>
      <c r="AM8" s="474"/>
      <c r="AN8" s="474"/>
      <c r="AO8" s="474"/>
      <c r="AP8" s="513"/>
      <c r="AQ8" s="473" t="s">
        <v>156</v>
      </c>
      <c r="AR8" s="474"/>
      <c r="AS8" s="474"/>
      <c r="AT8" s="474"/>
      <c r="AU8" s="494" t="s">
        <v>28</v>
      </c>
      <c r="AV8" s="426"/>
      <c r="AW8" s="426"/>
      <c r="AX8" s="427"/>
      <c r="AY8" s="196"/>
    </row>
    <row r="9" spans="1:52" ht="13.5" customHeight="1" x14ac:dyDescent="0.25">
      <c r="A9" s="516"/>
      <c r="B9" s="514"/>
      <c r="C9" s="509"/>
      <c r="D9" s="503"/>
      <c r="E9" s="503"/>
      <c r="F9" s="520"/>
      <c r="G9" s="502" t="s">
        <v>29</v>
      </c>
      <c r="H9" s="503"/>
      <c r="I9" s="503"/>
      <c r="J9" s="503"/>
      <c r="K9" s="502" t="s">
        <v>153</v>
      </c>
      <c r="L9" s="503"/>
      <c r="M9" s="503"/>
      <c r="N9" s="503"/>
      <c r="O9" s="504" t="s">
        <v>30</v>
      </c>
      <c r="P9" s="505"/>
      <c r="Q9" s="505"/>
      <c r="R9" s="506"/>
      <c r="S9" s="504" t="s">
        <v>154</v>
      </c>
      <c r="T9" s="505"/>
      <c r="U9" s="505"/>
      <c r="V9" s="506"/>
      <c r="W9" s="503" t="s">
        <v>38</v>
      </c>
      <c r="X9" s="503"/>
      <c r="Y9" s="503"/>
      <c r="Z9" s="503"/>
      <c r="AA9" s="503" t="s">
        <v>31</v>
      </c>
      <c r="AB9" s="503"/>
      <c r="AC9" s="503"/>
      <c r="AD9" s="503"/>
      <c r="AE9" s="503" t="s">
        <v>155</v>
      </c>
      <c r="AF9" s="503"/>
      <c r="AG9" s="503"/>
      <c r="AH9" s="503"/>
      <c r="AI9" s="503" t="s">
        <v>32</v>
      </c>
      <c r="AJ9" s="503"/>
      <c r="AK9" s="503"/>
      <c r="AL9" s="503"/>
      <c r="AM9" s="503" t="s">
        <v>33</v>
      </c>
      <c r="AN9" s="503"/>
      <c r="AO9" s="503"/>
      <c r="AP9" s="514"/>
      <c r="AQ9" s="509"/>
      <c r="AR9" s="503"/>
      <c r="AS9" s="503"/>
      <c r="AT9" s="503"/>
      <c r="AU9" s="495"/>
      <c r="AV9" s="429"/>
      <c r="AW9" s="429"/>
      <c r="AX9" s="430"/>
      <c r="AY9" s="196"/>
    </row>
    <row r="10" spans="1:52" ht="12" customHeight="1" x14ac:dyDescent="0.25">
      <c r="A10" s="516"/>
      <c r="B10" s="514"/>
      <c r="C10" s="509"/>
      <c r="D10" s="503"/>
      <c r="E10" s="503"/>
      <c r="F10" s="520"/>
      <c r="G10" s="502"/>
      <c r="H10" s="503"/>
      <c r="I10" s="503"/>
      <c r="J10" s="503"/>
      <c r="K10" s="502"/>
      <c r="L10" s="503"/>
      <c r="M10" s="503"/>
      <c r="N10" s="503"/>
      <c r="O10" s="495"/>
      <c r="P10" s="429"/>
      <c r="Q10" s="429"/>
      <c r="R10" s="507"/>
      <c r="S10" s="495"/>
      <c r="T10" s="429"/>
      <c r="U10" s="429"/>
      <c r="V10" s="507"/>
      <c r="W10" s="503"/>
      <c r="X10" s="503"/>
      <c r="Y10" s="503"/>
      <c r="Z10" s="503"/>
      <c r="AA10" s="503"/>
      <c r="AB10" s="503"/>
      <c r="AC10" s="503"/>
      <c r="AD10" s="503"/>
      <c r="AE10" s="503"/>
      <c r="AF10" s="503"/>
      <c r="AG10" s="503"/>
      <c r="AH10" s="503"/>
      <c r="AI10" s="503"/>
      <c r="AJ10" s="503"/>
      <c r="AK10" s="503"/>
      <c r="AL10" s="503"/>
      <c r="AM10" s="503"/>
      <c r="AN10" s="503"/>
      <c r="AO10" s="503"/>
      <c r="AP10" s="514"/>
      <c r="AQ10" s="509"/>
      <c r="AR10" s="503"/>
      <c r="AS10" s="503"/>
      <c r="AT10" s="503"/>
      <c r="AU10" s="495"/>
      <c r="AV10" s="429"/>
      <c r="AW10" s="429"/>
      <c r="AX10" s="430"/>
      <c r="AY10" s="196"/>
    </row>
    <row r="11" spans="1:52" ht="18.75" customHeight="1" x14ac:dyDescent="0.25">
      <c r="A11" s="516"/>
      <c r="B11" s="514"/>
      <c r="C11" s="509"/>
      <c r="D11" s="503"/>
      <c r="E11" s="503"/>
      <c r="F11" s="520"/>
      <c r="G11" s="502"/>
      <c r="H11" s="503"/>
      <c r="I11" s="503"/>
      <c r="J11" s="503"/>
      <c r="K11" s="502"/>
      <c r="L11" s="503"/>
      <c r="M11" s="503"/>
      <c r="N11" s="503"/>
      <c r="O11" s="496"/>
      <c r="P11" s="497"/>
      <c r="Q11" s="497"/>
      <c r="R11" s="508"/>
      <c r="S11" s="496"/>
      <c r="T11" s="497"/>
      <c r="U11" s="497"/>
      <c r="V11" s="508"/>
      <c r="W11" s="503"/>
      <c r="X11" s="503"/>
      <c r="Y11" s="503"/>
      <c r="Z11" s="503"/>
      <c r="AA11" s="503"/>
      <c r="AB11" s="503"/>
      <c r="AC11" s="503"/>
      <c r="AD11" s="503"/>
      <c r="AE11" s="503"/>
      <c r="AF11" s="503"/>
      <c r="AG11" s="503"/>
      <c r="AH11" s="503"/>
      <c r="AI11" s="503"/>
      <c r="AJ11" s="503"/>
      <c r="AK11" s="503"/>
      <c r="AL11" s="503"/>
      <c r="AM11" s="503"/>
      <c r="AN11" s="503"/>
      <c r="AO11" s="503"/>
      <c r="AP11" s="514"/>
      <c r="AQ11" s="509"/>
      <c r="AR11" s="503"/>
      <c r="AS11" s="503"/>
      <c r="AT11" s="503"/>
      <c r="AU11" s="496"/>
      <c r="AV11" s="497"/>
      <c r="AW11" s="497"/>
      <c r="AX11" s="498"/>
      <c r="AY11" s="196"/>
    </row>
    <row r="12" spans="1:52" s="7" customFormat="1" ht="108" customHeight="1" x14ac:dyDescent="0.25">
      <c r="A12" s="517"/>
      <c r="B12" s="518"/>
      <c r="C12" s="153" t="str">
        <f>Поликлиника!$D$12</f>
        <v>Утвержденное плановое задание в соответствии с заседанием Комиссии 1/2026</v>
      </c>
      <c r="D12" s="154" t="str">
        <f>Поликлиника!$H$12</f>
        <v>Проект планового задания для заседания Комиссии 2/2026</v>
      </c>
      <c r="E12" s="155" t="s">
        <v>3</v>
      </c>
      <c r="F12" s="211" t="s">
        <v>34</v>
      </c>
      <c r="G12" s="198" t="str">
        <f>Поликлиника!$D$12</f>
        <v>Утвержденное плановое задание в соответствии с заседанием Комиссии 1/2026</v>
      </c>
      <c r="H12" s="154" t="str">
        <f>Поликлиника!$H$12</f>
        <v>Проект планового задания для заседания Комиссии 2/2026</v>
      </c>
      <c r="I12" s="155" t="s">
        <v>4</v>
      </c>
      <c r="J12" s="154" t="s">
        <v>34</v>
      </c>
      <c r="K12" s="198" t="str">
        <f>Поликлиника!$D$12</f>
        <v>Утвержденное плановое задание в соответствии с заседанием Комиссии 1/2026</v>
      </c>
      <c r="L12" s="154" t="str">
        <f>Поликлиника!$H$12</f>
        <v>Проект планового задания для заседания Комиссии 2/2026</v>
      </c>
      <c r="M12" s="155" t="s">
        <v>4</v>
      </c>
      <c r="N12" s="154" t="s">
        <v>34</v>
      </c>
      <c r="O12" s="154" t="str">
        <f>C12</f>
        <v>Утвержденное плановое задание в соответствии с заседанием Комиссии 1/2026</v>
      </c>
      <c r="P12" s="154" t="str">
        <f>D12</f>
        <v>Проект планового задания для заседания Комиссии 2/2026</v>
      </c>
      <c r="Q12" s="155" t="s">
        <v>4</v>
      </c>
      <c r="R12" s="154" t="s">
        <v>34</v>
      </c>
      <c r="S12" s="154" t="str">
        <f>G12</f>
        <v>Утвержденное плановое задание в соответствии с заседанием Комиссии 1/2026</v>
      </c>
      <c r="T12" s="154" t="str">
        <f>H12</f>
        <v>Проект планового задания для заседания Комиссии 2/2026</v>
      </c>
      <c r="U12" s="155" t="s">
        <v>4</v>
      </c>
      <c r="V12" s="154" t="s">
        <v>34</v>
      </c>
      <c r="W12" s="154" t="str">
        <f>C12</f>
        <v>Утвержденное плановое задание в соответствии с заседанием Комиссии 1/2026</v>
      </c>
      <c r="X12" s="154" t="str">
        <f>D12</f>
        <v>Проект планового задания для заседания Комиссии 2/2026</v>
      </c>
      <c r="Y12" s="155" t="s">
        <v>4</v>
      </c>
      <c r="Z12" s="154" t="s">
        <v>34</v>
      </c>
      <c r="AA12" s="154" t="str">
        <f>G12</f>
        <v>Утвержденное плановое задание в соответствии с заседанием Комиссии 1/2026</v>
      </c>
      <c r="AB12" s="154" t="str">
        <f>H12</f>
        <v>Проект планового задания для заседания Комиссии 2/2026</v>
      </c>
      <c r="AC12" s="155" t="s">
        <v>4</v>
      </c>
      <c r="AD12" s="154" t="s">
        <v>34</v>
      </c>
      <c r="AE12" s="154" t="str">
        <f>K12</f>
        <v>Утвержденное плановое задание в соответствии с заседанием Комиссии 1/2026</v>
      </c>
      <c r="AF12" s="154" t="str">
        <f>L12</f>
        <v>Проект планового задания для заседания Комиссии 2/2026</v>
      </c>
      <c r="AG12" s="155" t="s">
        <v>4</v>
      </c>
      <c r="AH12" s="154" t="s">
        <v>34</v>
      </c>
      <c r="AI12" s="154" t="str">
        <f>AA12</f>
        <v>Утвержденное плановое задание в соответствии с заседанием Комиссии 1/2026</v>
      </c>
      <c r="AJ12" s="154" t="str">
        <f>AB12</f>
        <v>Проект планового задания для заседания Комиссии 2/2026</v>
      </c>
      <c r="AK12" s="155" t="s">
        <v>4</v>
      </c>
      <c r="AL12" s="154" t="s">
        <v>34</v>
      </c>
      <c r="AM12" s="154" t="str">
        <f>AI12</f>
        <v>Утвержденное плановое задание в соответствии с заседанием Комиссии 1/2026</v>
      </c>
      <c r="AN12" s="154" t="str">
        <f>AJ12</f>
        <v>Проект планового задания для заседания Комиссии 2/2026</v>
      </c>
      <c r="AO12" s="155" t="s">
        <v>4</v>
      </c>
      <c r="AP12" s="197" t="s">
        <v>34</v>
      </c>
      <c r="AQ12" s="153" t="str">
        <f>AM12</f>
        <v>Утвержденное плановое задание в соответствии с заседанием Комиссии 1/2026</v>
      </c>
      <c r="AR12" s="154" t="str">
        <f>AN12</f>
        <v>Проект планового задания для заседания Комиссии 2/2026</v>
      </c>
      <c r="AS12" s="155" t="s">
        <v>4</v>
      </c>
      <c r="AT12" s="154" t="s">
        <v>34</v>
      </c>
      <c r="AU12" s="198" t="str">
        <f>AQ12</f>
        <v>Утвержденное плановое задание в соответствии с заседанием Комиссии 1/2026</v>
      </c>
      <c r="AV12" s="154" t="str">
        <f>AR12</f>
        <v>Проект планового задания для заседания Комиссии 2/2026</v>
      </c>
      <c r="AW12" s="155" t="s">
        <v>4</v>
      </c>
      <c r="AX12" s="211" t="s">
        <v>34</v>
      </c>
      <c r="AY12" s="212"/>
    </row>
    <row r="13" spans="1:52" x14ac:dyDescent="0.25">
      <c r="A13" s="213">
        <f>'Скорая медицинская помощь'!A14</f>
        <v>1</v>
      </c>
      <c r="B13" s="9" t="str">
        <f>'Скорая медицинская помощь'!C14</f>
        <v>ГБУЗ "КАМЧАТСКАЯ КРАЕВАЯ БОЛЬНИЦА ИМ. А.С. ЛУКАШЕВСКОГО"</v>
      </c>
      <c r="C13" s="129">
        <f>'Скорая медицинская помощь'!D14</f>
        <v>0</v>
      </c>
      <c r="D13" s="131">
        <f>'Скорая медицинская помощь'!H14</f>
        <v>0</v>
      </c>
      <c r="E13" s="132">
        <f>D13-C13</f>
        <v>0</v>
      </c>
      <c r="F13" s="135">
        <f>'Скорая медицинская помощь'!L14</f>
        <v>0</v>
      </c>
      <c r="G13" s="129">
        <f>Поликлиника!D14</f>
        <v>0</v>
      </c>
      <c r="H13" s="131">
        <f>Поликлиника!H14</f>
        <v>0</v>
      </c>
      <c r="I13" s="132">
        <f>H13-G13</f>
        <v>0</v>
      </c>
      <c r="J13" s="131">
        <f>Поликлиника!L14</f>
        <v>0</v>
      </c>
      <c r="K13" s="129">
        <f>Поликлиника!R14</f>
        <v>0</v>
      </c>
      <c r="L13" s="131">
        <f>Поликлиника!V14</f>
        <v>0</v>
      </c>
      <c r="M13" s="132">
        <f>L13-K13</f>
        <v>0</v>
      </c>
      <c r="N13" s="131">
        <f>Поликлиника!Z14</f>
        <v>0</v>
      </c>
      <c r="O13" s="131">
        <f>Поликлиника!AF14</f>
        <v>13268</v>
      </c>
      <c r="P13" s="131">
        <f>Поликлиника!AJ14</f>
        <v>13268</v>
      </c>
      <c r="Q13" s="132">
        <f>P13-O13</f>
        <v>0</v>
      </c>
      <c r="R13" s="131">
        <f>Поликлиника!AN14</f>
        <v>0</v>
      </c>
      <c r="S13" s="131">
        <f>Поликлиника!AT14</f>
        <v>303</v>
      </c>
      <c r="T13" s="131">
        <f>Поликлиника!AX14</f>
        <v>303</v>
      </c>
      <c r="U13" s="132">
        <f>T13-S13</f>
        <v>0</v>
      </c>
      <c r="V13" s="131">
        <f>Поликлиника!BB14</f>
        <v>0</v>
      </c>
      <c r="W13" s="134">
        <f>Поликлиника!BH14</f>
        <v>0</v>
      </c>
      <c r="X13" s="134">
        <f>Поликлиника!BL14</f>
        <v>0</v>
      </c>
      <c r="Y13" s="132">
        <f>X13-W13</f>
        <v>0</v>
      </c>
      <c r="Z13" s="134">
        <f>Поликлиника!BP14</f>
        <v>0</v>
      </c>
      <c r="AA13" s="134">
        <f>Поликлиника!BV14</f>
        <v>8360</v>
      </c>
      <c r="AB13" s="134">
        <f>Поликлиника!BZ14</f>
        <v>8360</v>
      </c>
      <c r="AC13" s="132">
        <f>AB13-AA13</f>
        <v>0</v>
      </c>
      <c r="AD13" s="134">
        <f>Поликлиника!CD14</f>
        <v>0</v>
      </c>
      <c r="AE13" s="134">
        <f>Поликлиника!CL14</f>
        <v>0</v>
      </c>
      <c r="AF13" s="134">
        <f>Поликлиника!CP14</f>
        <v>0</v>
      </c>
      <c r="AG13" s="132">
        <f>AF13-AE13</f>
        <v>0</v>
      </c>
      <c r="AH13" s="134">
        <f>Поликлиника!CT14</f>
        <v>0</v>
      </c>
      <c r="AI13" s="131">
        <f>Поликлиника!CZ14</f>
        <v>2011</v>
      </c>
      <c r="AJ13" s="131">
        <f>Поликлиника!DD14</f>
        <v>2011</v>
      </c>
      <c r="AK13" s="132">
        <f>AJ13-AI13</f>
        <v>0</v>
      </c>
      <c r="AL13" s="131">
        <f>Поликлиника!DH14</f>
        <v>0</v>
      </c>
      <c r="AM13" s="134">
        <f>Поликлиника!DN14</f>
        <v>-7626</v>
      </c>
      <c r="AN13" s="134">
        <f>Поликлиника!DR14</f>
        <v>-7626</v>
      </c>
      <c r="AO13" s="132">
        <f>AN13-AM13</f>
        <v>0</v>
      </c>
      <c r="AP13" s="199">
        <f>Поликлиника!DV14</f>
        <v>0</v>
      </c>
      <c r="AQ13" s="200">
        <f>'Круглосуточный стационар'!C14</f>
        <v>12523</v>
      </c>
      <c r="AR13" s="201">
        <f>'Круглосуточный стационар'!I14</f>
        <v>12523</v>
      </c>
      <c r="AS13" s="132">
        <f>AR13-AQ13</f>
        <v>0</v>
      </c>
      <c r="AT13" s="201">
        <f>'Круглосуточный стационар'!O14</f>
        <v>0</v>
      </c>
      <c r="AU13" s="202">
        <f>'Дневной стационар'!C14</f>
        <v>1580</v>
      </c>
      <c r="AV13" s="131">
        <f>'Дневной стационар'!K14</f>
        <v>1580</v>
      </c>
      <c r="AW13" s="132">
        <f>AV13-AU13</f>
        <v>0</v>
      </c>
      <c r="AX13" s="203">
        <f>'Дневной стационар'!S14</f>
        <v>0</v>
      </c>
      <c r="AZ13" s="14"/>
    </row>
    <row r="14" spans="1:52" x14ac:dyDescent="0.25">
      <c r="A14" s="139">
        <f>'Скорая медицинская помощь'!A15</f>
        <v>2</v>
      </c>
      <c r="B14" s="9" t="str">
        <f>'Скорая медицинская помощь'!C15</f>
        <v>ГБУЗ ККДБ</v>
      </c>
      <c r="C14" s="129">
        <f>'Скорая медицинская помощь'!D15</f>
        <v>0</v>
      </c>
      <c r="D14" s="131">
        <f>'Скорая медицинская помощь'!H15</f>
        <v>0</v>
      </c>
      <c r="E14" s="132">
        <f t="shared" ref="E14:E49" si="0">D14-C14</f>
        <v>0</v>
      </c>
      <c r="F14" s="135">
        <f>'Скорая медицинская помощь'!L15</f>
        <v>0</v>
      </c>
      <c r="G14" s="129">
        <f>Поликлиника!D15</f>
        <v>0</v>
      </c>
      <c r="H14" s="131">
        <f>Поликлиника!H15</f>
        <v>0</v>
      </c>
      <c r="I14" s="132">
        <f t="shared" ref="I14:I44" si="1">H14-G14</f>
        <v>0</v>
      </c>
      <c r="J14" s="131">
        <f>Поликлиника!L15</f>
        <v>0</v>
      </c>
      <c r="K14" s="129">
        <f>Поликлиника!R15</f>
        <v>0</v>
      </c>
      <c r="L14" s="131">
        <f>Поликлиника!V15</f>
        <v>0</v>
      </c>
      <c r="M14" s="132">
        <f t="shared" ref="M14:M50" si="2">L14-K14</f>
        <v>0</v>
      </c>
      <c r="N14" s="131">
        <f>Поликлиника!Z15</f>
        <v>0</v>
      </c>
      <c r="O14" s="131">
        <f>Поликлиника!AF15</f>
        <v>6006</v>
      </c>
      <c r="P14" s="131">
        <f>Поликлиника!AJ15</f>
        <v>6006</v>
      </c>
      <c r="Q14" s="132">
        <f t="shared" ref="Q14:Q50" si="3">P14-O14</f>
        <v>0</v>
      </c>
      <c r="R14" s="131">
        <f>Поликлиника!AN15</f>
        <v>0</v>
      </c>
      <c r="S14" s="131">
        <f>Поликлиника!AT15</f>
        <v>46</v>
      </c>
      <c r="T14" s="131">
        <f>Поликлиника!AX15</f>
        <v>46</v>
      </c>
      <c r="U14" s="132">
        <f t="shared" ref="U14:U50" si="4">T14-S14</f>
        <v>0</v>
      </c>
      <c r="V14" s="131">
        <f>Поликлиника!BB15</f>
        <v>0</v>
      </c>
      <c r="W14" s="134">
        <f>Поликлиника!BH15</f>
        <v>0</v>
      </c>
      <c r="X14" s="134">
        <f>Поликлиника!BL15</f>
        <v>0</v>
      </c>
      <c r="Y14" s="132">
        <f t="shared" ref="Y14:Y50" si="5">X14-W14</f>
        <v>0</v>
      </c>
      <c r="Z14" s="134">
        <f>Поликлиника!BP15</f>
        <v>0</v>
      </c>
      <c r="AA14" s="134">
        <f>Поликлиника!BV15</f>
        <v>4735</v>
      </c>
      <c r="AB14" s="134">
        <f>Поликлиника!BZ15</f>
        <v>4735</v>
      </c>
      <c r="AC14" s="132">
        <f t="shared" ref="AC14:AC50" si="6">AB14-AA14</f>
        <v>0</v>
      </c>
      <c r="AD14" s="134">
        <f>Поликлиника!CD15</f>
        <v>0</v>
      </c>
      <c r="AE14" s="134">
        <f>Поликлиника!CL15</f>
        <v>0</v>
      </c>
      <c r="AF14" s="134">
        <f>Поликлиника!CP15</f>
        <v>0</v>
      </c>
      <c r="AG14" s="132">
        <f t="shared" ref="AG14:AG50" si="7">AF14-AE14</f>
        <v>0</v>
      </c>
      <c r="AH14" s="134">
        <f>Поликлиника!CT15</f>
        <v>0</v>
      </c>
      <c r="AI14" s="131">
        <f>Поликлиника!CZ15</f>
        <v>3802</v>
      </c>
      <c r="AJ14" s="131">
        <f>Поликлиника!DD15</f>
        <v>3802</v>
      </c>
      <c r="AK14" s="132">
        <f t="shared" ref="AK14:AK50" si="8">AJ14-AI14</f>
        <v>0</v>
      </c>
      <c r="AL14" s="131">
        <f>Поликлиника!DH15</f>
        <v>0</v>
      </c>
      <c r="AM14" s="134">
        <f>Поликлиника!DN15</f>
        <v>-8189</v>
      </c>
      <c r="AN14" s="134">
        <f>Поликлиника!DR15</f>
        <v>-8189</v>
      </c>
      <c r="AO14" s="132">
        <f t="shared" ref="AO14:AO50" si="9">AN14-AM14</f>
        <v>0</v>
      </c>
      <c r="AP14" s="199">
        <f>Поликлиника!DV15</f>
        <v>0</v>
      </c>
      <c r="AQ14" s="200">
        <f>'Круглосуточный стационар'!C15</f>
        <v>3816</v>
      </c>
      <c r="AR14" s="201">
        <f>'Круглосуточный стационар'!I15</f>
        <v>3816</v>
      </c>
      <c r="AS14" s="132">
        <f t="shared" ref="AS14:AS50" si="10">AR14-AQ14</f>
        <v>0</v>
      </c>
      <c r="AT14" s="201">
        <f>'Круглосуточный стационар'!O15</f>
        <v>0</v>
      </c>
      <c r="AU14" s="202">
        <f>'Дневной стационар'!C15</f>
        <v>854</v>
      </c>
      <c r="AV14" s="131">
        <f>'Дневной стационар'!K15</f>
        <v>854</v>
      </c>
      <c r="AW14" s="132">
        <f t="shared" ref="AW14:AW50" si="11">AV14-AU14</f>
        <v>0</v>
      </c>
      <c r="AX14" s="203">
        <f>'Дневной стационар'!S15</f>
        <v>0</v>
      </c>
      <c r="AZ14" s="14"/>
    </row>
    <row r="15" spans="1:52" x14ac:dyDescent="0.25">
      <c r="A15" s="139">
        <f>'Скорая медицинская помощь'!A16</f>
        <v>3</v>
      </c>
      <c r="B15" s="9" t="str">
        <f>'Скорая медицинская помощь'!C16</f>
        <v>ГБУЗ ККСП</v>
      </c>
      <c r="C15" s="129">
        <f>'Скорая медицинская помощь'!D16</f>
        <v>0</v>
      </c>
      <c r="D15" s="131">
        <f>'Скорая медицинская помощь'!H16</f>
        <v>0</v>
      </c>
      <c r="E15" s="132">
        <f t="shared" si="0"/>
        <v>0</v>
      </c>
      <c r="F15" s="135">
        <f>'Скорая медицинская помощь'!L16</f>
        <v>0</v>
      </c>
      <c r="G15" s="129">
        <f>Поликлиника!D16</f>
        <v>0</v>
      </c>
      <c r="H15" s="131">
        <f>Поликлиника!H16</f>
        <v>0</v>
      </c>
      <c r="I15" s="132">
        <f t="shared" si="1"/>
        <v>0</v>
      </c>
      <c r="J15" s="131">
        <f>Поликлиника!L16</f>
        <v>0</v>
      </c>
      <c r="K15" s="129">
        <f>Поликлиника!R16</f>
        <v>0</v>
      </c>
      <c r="L15" s="131">
        <f>Поликлиника!V16</f>
        <v>0</v>
      </c>
      <c r="M15" s="132">
        <f t="shared" si="2"/>
        <v>0</v>
      </c>
      <c r="N15" s="131">
        <f>Поликлиника!Z16</f>
        <v>0</v>
      </c>
      <c r="O15" s="131">
        <f>Поликлиника!AF16</f>
        <v>50</v>
      </c>
      <c r="P15" s="131">
        <f>Поликлиника!AJ16</f>
        <v>50</v>
      </c>
      <c r="Q15" s="132">
        <f t="shared" si="3"/>
        <v>0</v>
      </c>
      <c r="R15" s="131">
        <f>Поликлиника!AN16</f>
        <v>0</v>
      </c>
      <c r="S15" s="131">
        <f>Поликлиника!AT16</f>
        <v>0</v>
      </c>
      <c r="T15" s="131">
        <f>Поликлиника!AX16</f>
        <v>0</v>
      </c>
      <c r="U15" s="132">
        <f t="shared" si="4"/>
        <v>0</v>
      </c>
      <c r="V15" s="131">
        <f>Поликлиника!BB16</f>
        <v>0</v>
      </c>
      <c r="W15" s="134">
        <f>Поликлиника!BH16</f>
        <v>0</v>
      </c>
      <c r="X15" s="134">
        <f>Поликлиника!BL16</f>
        <v>0</v>
      </c>
      <c r="Y15" s="132">
        <f t="shared" si="5"/>
        <v>0</v>
      </c>
      <c r="Z15" s="134">
        <f>Поликлиника!BP16</f>
        <v>0</v>
      </c>
      <c r="AA15" s="134">
        <f>Поликлиника!BV16</f>
        <v>0</v>
      </c>
      <c r="AB15" s="134">
        <f>Поликлиника!BZ16</f>
        <v>0</v>
      </c>
      <c r="AC15" s="132">
        <f t="shared" si="6"/>
        <v>0</v>
      </c>
      <c r="AD15" s="134">
        <f>Поликлиника!CD16</f>
        <v>0</v>
      </c>
      <c r="AE15" s="134">
        <f>Поликлиника!CL16</f>
        <v>0</v>
      </c>
      <c r="AF15" s="134">
        <f>Поликлиника!CP16</f>
        <v>0</v>
      </c>
      <c r="AG15" s="132">
        <f t="shared" si="7"/>
        <v>0</v>
      </c>
      <c r="AH15" s="134">
        <f>Поликлиника!CT16</f>
        <v>0</v>
      </c>
      <c r="AI15" s="131">
        <f>Поликлиника!CZ16</f>
        <v>12323</v>
      </c>
      <c r="AJ15" s="131">
        <f>Поликлиника!DD16</f>
        <v>12323</v>
      </c>
      <c r="AK15" s="132">
        <f t="shared" si="8"/>
        <v>0</v>
      </c>
      <c r="AL15" s="131">
        <f>Поликлиника!DH16</f>
        <v>0</v>
      </c>
      <c r="AM15" s="134">
        <f>Поликлиника!DN16</f>
        <v>0</v>
      </c>
      <c r="AN15" s="134">
        <f>Поликлиника!DR16</f>
        <v>0</v>
      </c>
      <c r="AO15" s="132">
        <f t="shared" si="9"/>
        <v>0</v>
      </c>
      <c r="AP15" s="199">
        <f>Поликлиника!DV16</f>
        <v>0</v>
      </c>
      <c r="AQ15" s="200">
        <f>'Круглосуточный стационар'!C16</f>
        <v>0</v>
      </c>
      <c r="AR15" s="201">
        <f>'Круглосуточный стационар'!I16</f>
        <v>0</v>
      </c>
      <c r="AS15" s="132">
        <f t="shared" si="10"/>
        <v>0</v>
      </c>
      <c r="AT15" s="201">
        <f>'Круглосуточный стационар'!O16</f>
        <v>0</v>
      </c>
      <c r="AU15" s="202">
        <f>'Дневной стационар'!C16</f>
        <v>0</v>
      </c>
      <c r="AV15" s="131">
        <f>'Дневной стационар'!K16</f>
        <v>0</v>
      </c>
      <c r="AW15" s="132">
        <f t="shared" si="11"/>
        <v>0</v>
      </c>
      <c r="AX15" s="203">
        <f>'Дневной стационар'!S16</f>
        <v>0</v>
      </c>
      <c r="AZ15" s="14"/>
    </row>
    <row r="16" spans="1:52" x14ac:dyDescent="0.25">
      <c r="A16" s="139">
        <f>'Скорая медицинская помощь'!A17</f>
        <v>4</v>
      </c>
      <c r="B16" s="9" t="str">
        <f>'Скорая медицинская помощь'!C17</f>
        <v>ГБУЗ КККВД</v>
      </c>
      <c r="C16" s="129">
        <f>'Скорая медицинская помощь'!D17</f>
        <v>0</v>
      </c>
      <c r="D16" s="131">
        <f>'Скорая медицинская помощь'!H17</f>
        <v>0</v>
      </c>
      <c r="E16" s="132">
        <f t="shared" si="0"/>
        <v>0</v>
      </c>
      <c r="F16" s="135">
        <f>'Скорая медицинская помощь'!L17</f>
        <v>0</v>
      </c>
      <c r="G16" s="129">
        <f>Поликлиника!D17</f>
        <v>0</v>
      </c>
      <c r="H16" s="131">
        <f>Поликлиника!H17</f>
        <v>0</v>
      </c>
      <c r="I16" s="132">
        <f t="shared" si="1"/>
        <v>0</v>
      </c>
      <c r="J16" s="131">
        <f>Поликлиника!L17</f>
        <v>0</v>
      </c>
      <c r="K16" s="129">
        <f>Поликлиника!R17</f>
        <v>0</v>
      </c>
      <c r="L16" s="131">
        <f>Поликлиника!V17</f>
        <v>0</v>
      </c>
      <c r="M16" s="132">
        <f t="shared" si="2"/>
        <v>0</v>
      </c>
      <c r="N16" s="131">
        <f>Поликлиника!Z17</f>
        <v>0</v>
      </c>
      <c r="O16" s="131">
        <f>Поликлиника!AF17</f>
        <v>4100</v>
      </c>
      <c r="P16" s="131">
        <f>Поликлиника!AJ17</f>
        <v>4100</v>
      </c>
      <c r="Q16" s="132">
        <f t="shared" si="3"/>
        <v>0</v>
      </c>
      <c r="R16" s="131">
        <f>Поликлиника!AN17</f>
        <v>0</v>
      </c>
      <c r="S16" s="131">
        <f>Поликлиника!AT17</f>
        <v>0</v>
      </c>
      <c r="T16" s="131">
        <f>Поликлиника!AX17</f>
        <v>0</v>
      </c>
      <c r="U16" s="132">
        <f t="shared" si="4"/>
        <v>0</v>
      </c>
      <c r="V16" s="131">
        <f>Поликлиника!BB17</f>
        <v>0</v>
      </c>
      <c r="W16" s="134">
        <f>Поликлиника!BH17</f>
        <v>0</v>
      </c>
      <c r="X16" s="134">
        <f>Поликлиника!BL17</f>
        <v>0</v>
      </c>
      <c r="Y16" s="132">
        <f t="shared" si="5"/>
        <v>0</v>
      </c>
      <c r="Z16" s="134">
        <f>Поликлиника!BP17</f>
        <v>0</v>
      </c>
      <c r="AA16" s="134">
        <f>Поликлиника!BV17</f>
        <v>0</v>
      </c>
      <c r="AB16" s="134">
        <f>Поликлиника!BZ17</f>
        <v>0</v>
      </c>
      <c r="AC16" s="132">
        <f t="shared" si="6"/>
        <v>0</v>
      </c>
      <c r="AD16" s="134">
        <f>Поликлиника!CD17</f>
        <v>0</v>
      </c>
      <c r="AE16" s="134">
        <f>Поликлиника!CL17</f>
        <v>0</v>
      </c>
      <c r="AF16" s="134">
        <f>Поликлиника!CP17</f>
        <v>0</v>
      </c>
      <c r="AG16" s="132">
        <f t="shared" si="7"/>
        <v>0</v>
      </c>
      <c r="AH16" s="134">
        <f>Поликлиника!CT17</f>
        <v>0</v>
      </c>
      <c r="AI16" s="131">
        <f>Поликлиника!CZ17</f>
        <v>9503</v>
      </c>
      <c r="AJ16" s="131">
        <f>Поликлиника!DD17</f>
        <v>9503</v>
      </c>
      <c r="AK16" s="132">
        <f t="shared" si="8"/>
        <v>0</v>
      </c>
      <c r="AL16" s="131">
        <f>Поликлиника!DH17</f>
        <v>0</v>
      </c>
      <c r="AM16" s="134">
        <f>Поликлиника!DN17</f>
        <v>-6754</v>
      </c>
      <c r="AN16" s="134">
        <f>Поликлиника!DR17</f>
        <v>-6754</v>
      </c>
      <c r="AO16" s="132">
        <f t="shared" si="9"/>
        <v>0</v>
      </c>
      <c r="AP16" s="199">
        <f>Поликлиника!DV17</f>
        <v>0</v>
      </c>
      <c r="AQ16" s="200">
        <f>'Круглосуточный стационар'!C17</f>
        <v>403</v>
      </c>
      <c r="AR16" s="201">
        <f>'Круглосуточный стационар'!I17</f>
        <v>403</v>
      </c>
      <c r="AS16" s="132">
        <f t="shared" si="10"/>
        <v>0</v>
      </c>
      <c r="AT16" s="201">
        <f>'Круглосуточный стационар'!O17</f>
        <v>0</v>
      </c>
      <c r="AU16" s="202">
        <f>'Дневной стационар'!C17</f>
        <v>570</v>
      </c>
      <c r="AV16" s="131">
        <f>'Дневной стационар'!K17</f>
        <v>570</v>
      </c>
      <c r="AW16" s="132">
        <f t="shared" si="11"/>
        <v>0</v>
      </c>
      <c r="AX16" s="203">
        <f>'Дневной стационар'!S17</f>
        <v>0</v>
      </c>
      <c r="AZ16" s="14"/>
    </row>
    <row r="17" spans="1:52" x14ac:dyDescent="0.25">
      <c r="A17" s="139">
        <f>'Скорая медицинская помощь'!A18</f>
        <v>5</v>
      </c>
      <c r="B17" s="9" t="str">
        <f>'Скорая медицинская помощь'!C18</f>
        <v>ГБУЗ КККД</v>
      </c>
      <c r="C17" s="129">
        <f>'Скорая медицинская помощь'!D18</f>
        <v>0</v>
      </c>
      <c r="D17" s="131">
        <f>'Скорая медицинская помощь'!H18</f>
        <v>0</v>
      </c>
      <c r="E17" s="132">
        <f t="shared" si="0"/>
        <v>0</v>
      </c>
      <c r="F17" s="135">
        <f>'Скорая медицинская помощь'!L18</f>
        <v>0</v>
      </c>
      <c r="G17" s="129">
        <f>Поликлиника!D18</f>
        <v>5355</v>
      </c>
      <c r="H17" s="131">
        <f>Поликлиника!H18</f>
        <v>4941</v>
      </c>
      <c r="I17" s="132">
        <f t="shared" si="1"/>
        <v>-414</v>
      </c>
      <c r="J17" s="131">
        <f>Поликлиника!L18</f>
        <v>0</v>
      </c>
      <c r="K17" s="129">
        <f>Поликлиника!R18</f>
        <v>1100</v>
      </c>
      <c r="L17" s="131">
        <f>Поликлиника!V18</f>
        <v>1100</v>
      </c>
      <c r="M17" s="132">
        <f t="shared" si="2"/>
        <v>0</v>
      </c>
      <c r="N17" s="131">
        <f>Поликлиника!Z18</f>
        <v>0</v>
      </c>
      <c r="O17" s="131">
        <f>Поликлиника!AF18</f>
        <v>24020</v>
      </c>
      <c r="P17" s="131">
        <f>Поликлиника!AJ18</f>
        <v>24020</v>
      </c>
      <c r="Q17" s="132">
        <f t="shared" si="3"/>
        <v>0</v>
      </c>
      <c r="R17" s="131">
        <f>Поликлиника!AN18</f>
        <v>0</v>
      </c>
      <c r="S17" s="131">
        <f>Поликлиника!AT18</f>
        <v>2747</v>
      </c>
      <c r="T17" s="131">
        <f>Поликлиника!AX18</f>
        <v>2747</v>
      </c>
      <c r="U17" s="132">
        <f t="shared" si="4"/>
        <v>0</v>
      </c>
      <c r="V17" s="131">
        <f>Поликлиника!BB18</f>
        <v>0</v>
      </c>
      <c r="W17" s="134">
        <f>Поликлиника!BH18</f>
        <v>5938</v>
      </c>
      <c r="X17" s="134">
        <f>Поликлиника!BL18</f>
        <v>5938</v>
      </c>
      <c r="Y17" s="132">
        <f t="shared" si="5"/>
        <v>0</v>
      </c>
      <c r="Z17" s="134">
        <f>Поликлиника!BP18</f>
        <v>0</v>
      </c>
      <c r="AA17" s="134">
        <f>Поликлиника!BV18</f>
        <v>1500</v>
      </c>
      <c r="AB17" s="134">
        <f>Поликлиника!BZ18</f>
        <v>1500</v>
      </c>
      <c r="AC17" s="132">
        <f t="shared" si="6"/>
        <v>0</v>
      </c>
      <c r="AD17" s="134">
        <f>Поликлиника!CD18</f>
        <v>0</v>
      </c>
      <c r="AE17" s="134">
        <f>Поликлиника!CL18</f>
        <v>391</v>
      </c>
      <c r="AF17" s="134">
        <f>Поликлиника!CP18</f>
        <v>391</v>
      </c>
      <c r="AG17" s="132">
        <f t="shared" si="7"/>
        <v>0</v>
      </c>
      <c r="AH17" s="134">
        <f>Поликлиника!CT18</f>
        <v>0</v>
      </c>
      <c r="AI17" s="131">
        <f>Поликлиника!CZ18</f>
        <v>11371</v>
      </c>
      <c r="AJ17" s="131">
        <f>Поликлиника!DD18</f>
        <v>11371</v>
      </c>
      <c r="AK17" s="132">
        <f t="shared" si="8"/>
        <v>0</v>
      </c>
      <c r="AL17" s="131">
        <f>Поликлиника!DH18</f>
        <v>0</v>
      </c>
      <c r="AM17" s="134">
        <f>Поликлиника!DN18</f>
        <v>-19042</v>
      </c>
      <c r="AN17" s="134">
        <f>Поликлиника!DR18</f>
        <v>-19042</v>
      </c>
      <c r="AO17" s="132">
        <f t="shared" si="9"/>
        <v>0</v>
      </c>
      <c r="AP17" s="199">
        <f>Поликлиника!DV18</f>
        <v>0</v>
      </c>
      <c r="AQ17" s="200">
        <f>'Круглосуточный стационар'!C18</f>
        <v>0</v>
      </c>
      <c r="AR17" s="201">
        <f>'Круглосуточный стационар'!I18</f>
        <v>0</v>
      </c>
      <c r="AS17" s="132">
        <f t="shared" si="10"/>
        <v>0</v>
      </c>
      <c r="AT17" s="201">
        <f>'Круглосуточный стационар'!O18</f>
        <v>0</v>
      </c>
      <c r="AU17" s="202">
        <f>'Дневной стационар'!C18</f>
        <v>1639</v>
      </c>
      <c r="AV17" s="131">
        <f>'Дневной стационар'!K18</f>
        <v>1639</v>
      </c>
      <c r="AW17" s="132">
        <f t="shared" si="11"/>
        <v>0</v>
      </c>
      <c r="AX17" s="203">
        <f>'Дневной стационар'!S18</f>
        <v>0</v>
      </c>
      <c r="AZ17" s="14"/>
    </row>
    <row r="18" spans="1:52" x14ac:dyDescent="0.25">
      <c r="A18" s="139">
        <f>'Скорая медицинская помощь'!A19</f>
        <v>6</v>
      </c>
      <c r="B18" s="9" t="str">
        <f>'Скорая медицинская помощь'!C19</f>
        <v>ГБУЗ ККОД</v>
      </c>
      <c r="C18" s="129">
        <f>'Скорая медицинская помощь'!D19</f>
        <v>0</v>
      </c>
      <c r="D18" s="131">
        <f>'Скорая медицинская помощь'!H19</f>
        <v>0</v>
      </c>
      <c r="E18" s="132">
        <f t="shared" si="0"/>
        <v>0</v>
      </c>
      <c r="F18" s="135">
        <f>'Скорая медицинская помощь'!L19</f>
        <v>0</v>
      </c>
      <c r="G18" s="129">
        <f>Поликлиника!D19</f>
        <v>0</v>
      </c>
      <c r="H18" s="131">
        <f>Поликлиника!H19</f>
        <v>0</v>
      </c>
      <c r="I18" s="132">
        <f t="shared" si="1"/>
        <v>0</v>
      </c>
      <c r="J18" s="131">
        <f>Поликлиника!L19</f>
        <v>0</v>
      </c>
      <c r="K18" s="129">
        <f>Поликлиника!R19</f>
        <v>0</v>
      </c>
      <c r="L18" s="131">
        <f>Поликлиника!V19</f>
        <v>0</v>
      </c>
      <c r="M18" s="132">
        <f t="shared" si="2"/>
        <v>0</v>
      </c>
      <c r="N18" s="131">
        <f>Поликлиника!Z19</f>
        <v>0</v>
      </c>
      <c r="O18" s="131">
        <f>Поликлиника!AF19</f>
        <v>13724</v>
      </c>
      <c r="P18" s="131">
        <f>Поликлиника!AJ19</f>
        <v>13724</v>
      </c>
      <c r="Q18" s="132">
        <f t="shared" si="3"/>
        <v>0</v>
      </c>
      <c r="R18" s="131">
        <f>Поликлиника!AN19</f>
        <v>0</v>
      </c>
      <c r="S18" s="131">
        <f>Поликлиника!AT19</f>
        <v>0</v>
      </c>
      <c r="T18" s="131">
        <f>Поликлиника!AX19</f>
        <v>0</v>
      </c>
      <c r="U18" s="132">
        <f t="shared" si="4"/>
        <v>0</v>
      </c>
      <c r="V18" s="131">
        <f>Поликлиника!BB19</f>
        <v>0</v>
      </c>
      <c r="W18" s="134">
        <f>Поликлиника!BH19</f>
        <v>3572</v>
      </c>
      <c r="X18" s="134">
        <f>Поликлиника!BL19</f>
        <v>3572</v>
      </c>
      <c r="Y18" s="132">
        <f t="shared" si="5"/>
        <v>0</v>
      </c>
      <c r="Z18" s="134">
        <f>Поликлиника!BP19</f>
        <v>0</v>
      </c>
      <c r="AA18" s="134">
        <f>Поликлиника!BV19</f>
        <v>0</v>
      </c>
      <c r="AB18" s="134">
        <f>Поликлиника!BZ19</f>
        <v>0</v>
      </c>
      <c r="AC18" s="132">
        <f t="shared" si="6"/>
        <v>0</v>
      </c>
      <c r="AD18" s="134">
        <f>Поликлиника!CD19</f>
        <v>0</v>
      </c>
      <c r="AE18" s="134">
        <f>Поликлиника!CL19</f>
        <v>0</v>
      </c>
      <c r="AF18" s="134">
        <f>Поликлиника!CP19</f>
        <v>0</v>
      </c>
      <c r="AG18" s="132">
        <f t="shared" si="7"/>
        <v>0</v>
      </c>
      <c r="AH18" s="134">
        <f>Поликлиника!CT19</f>
        <v>0</v>
      </c>
      <c r="AI18" s="131">
        <f>Поликлиника!CZ19</f>
        <v>7870</v>
      </c>
      <c r="AJ18" s="131">
        <f>Поликлиника!DD19</f>
        <v>7870</v>
      </c>
      <c r="AK18" s="132">
        <f t="shared" si="8"/>
        <v>0</v>
      </c>
      <c r="AL18" s="131">
        <f>Поликлиника!DH19</f>
        <v>0</v>
      </c>
      <c r="AM18" s="134">
        <f>Поликлиника!DN19</f>
        <v>34328</v>
      </c>
      <c r="AN18" s="134">
        <f>Поликлиника!DR19</f>
        <v>34327</v>
      </c>
      <c r="AO18" s="132">
        <f t="shared" si="9"/>
        <v>-1</v>
      </c>
      <c r="AP18" s="199">
        <f>Поликлиника!DV19</f>
        <v>0</v>
      </c>
      <c r="AQ18" s="200">
        <f>'Круглосуточный стационар'!C19</f>
        <v>2583</v>
      </c>
      <c r="AR18" s="201">
        <f>'Круглосуточный стационар'!I19</f>
        <v>2583</v>
      </c>
      <c r="AS18" s="132">
        <f t="shared" si="10"/>
        <v>0</v>
      </c>
      <c r="AT18" s="201">
        <f>'Круглосуточный стационар'!O19</f>
        <v>0</v>
      </c>
      <c r="AU18" s="202">
        <f>'Дневной стационар'!C19</f>
        <v>3094</v>
      </c>
      <c r="AV18" s="131">
        <f>'Дневной стационар'!K19</f>
        <v>3094</v>
      </c>
      <c r="AW18" s="132">
        <f t="shared" si="11"/>
        <v>0</v>
      </c>
      <c r="AX18" s="203">
        <f>'Дневной стационар'!S19</f>
        <v>0</v>
      </c>
      <c r="AZ18" s="14"/>
    </row>
    <row r="19" spans="1:52" x14ac:dyDescent="0.25">
      <c r="A19" s="139">
        <f>'Скорая медицинская помощь'!A20</f>
        <v>7</v>
      </c>
      <c r="B19" s="9" t="str">
        <f>'Скорая медицинская помощь'!C20</f>
        <v>ГБУЗ КОБ</v>
      </c>
      <c r="C19" s="129">
        <f>'Скорая медицинская помощь'!D20</f>
        <v>1347</v>
      </c>
      <c r="D19" s="131">
        <f>'Скорая медицинская помощь'!H20</f>
        <v>1347</v>
      </c>
      <c r="E19" s="132">
        <f t="shared" si="0"/>
        <v>0</v>
      </c>
      <c r="F19" s="135">
        <f>'Скорая медицинская помощь'!L20</f>
        <v>0</v>
      </c>
      <c r="G19" s="129">
        <f>Поликлиника!D20</f>
        <v>2539</v>
      </c>
      <c r="H19" s="131">
        <f>Поликлиника!H20</f>
        <v>2399</v>
      </c>
      <c r="I19" s="132">
        <f t="shared" si="1"/>
        <v>-140</v>
      </c>
      <c r="J19" s="131">
        <f>Поликлиника!L20</f>
        <v>0</v>
      </c>
      <c r="K19" s="129">
        <f>Поликлиника!R20</f>
        <v>0</v>
      </c>
      <c r="L19" s="131">
        <f>Поликлиника!V20</f>
        <v>0</v>
      </c>
      <c r="M19" s="132">
        <f t="shared" si="2"/>
        <v>0</v>
      </c>
      <c r="N19" s="131">
        <f>Поликлиника!Z20</f>
        <v>0</v>
      </c>
      <c r="O19" s="131">
        <f>Поликлиника!AF20</f>
        <v>12040</v>
      </c>
      <c r="P19" s="131">
        <f>Поликлиника!AJ20</f>
        <v>12040</v>
      </c>
      <c r="Q19" s="132">
        <f t="shared" si="3"/>
        <v>0</v>
      </c>
      <c r="R19" s="131">
        <f>Поликлиника!AN20</f>
        <v>0</v>
      </c>
      <c r="S19" s="131">
        <f>Поликлиника!AT20</f>
        <v>409</v>
      </c>
      <c r="T19" s="131">
        <f>Поликлиника!AX20</f>
        <v>409</v>
      </c>
      <c r="U19" s="132">
        <f t="shared" si="4"/>
        <v>0</v>
      </c>
      <c r="V19" s="131">
        <f>Поликлиника!BB20</f>
        <v>0</v>
      </c>
      <c r="W19" s="134">
        <f>Поликлиника!BH20</f>
        <v>456</v>
      </c>
      <c r="X19" s="134">
        <f>Поликлиника!BL20</f>
        <v>456</v>
      </c>
      <c r="Y19" s="132">
        <f t="shared" si="5"/>
        <v>0</v>
      </c>
      <c r="Z19" s="134">
        <f>Поликлиника!BP20</f>
        <v>0</v>
      </c>
      <c r="AA19" s="134">
        <f>Поликлиника!BV20</f>
        <v>500</v>
      </c>
      <c r="AB19" s="134">
        <f>Поликлиника!BZ20</f>
        <v>500</v>
      </c>
      <c r="AC19" s="132">
        <f t="shared" si="6"/>
        <v>0</v>
      </c>
      <c r="AD19" s="134">
        <f>Поликлиника!CD20</f>
        <v>0</v>
      </c>
      <c r="AE19" s="134">
        <f>Поликлиника!CL20</f>
        <v>77</v>
      </c>
      <c r="AF19" s="134">
        <f>Поликлиника!CP20</f>
        <v>77</v>
      </c>
      <c r="AG19" s="132">
        <f t="shared" si="7"/>
        <v>0</v>
      </c>
      <c r="AH19" s="134">
        <f>Поликлиника!CT20</f>
        <v>0</v>
      </c>
      <c r="AI19" s="131">
        <f>Поликлиника!CZ20</f>
        <v>6518</v>
      </c>
      <c r="AJ19" s="131">
        <f>Поликлиника!DD20</f>
        <v>6518</v>
      </c>
      <c r="AK19" s="132">
        <f t="shared" si="8"/>
        <v>0</v>
      </c>
      <c r="AL19" s="131">
        <f>Поликлиника!DH20</f>
        <v>0</v>
      </c>
      <c r="AM19" s="134">
        <f>Поликлиника!DN20</f>
        <v>-10784</v>
      </c>
      <c r="AN19" s="134">
        <f>Поликлиника!DR20</f>
        <v>-10784</v>
      </c>
      <c r="AO19" s="132">
        <f t="shared" si="9"/>
        <v>0</v>
      </c>
      <c r="AP19" s="199">
        <f>Поликлиника!DV20</f>
        <v>0</v>
      </c>
      <c r="AQ19" s="200">
        <f>'Круглосуточный стационар'!C20</f>
        <v>914</v>
      </c>
      <c r="AR19" s="201">
        <f>'Круглосуточный стационар'!I20</f>
        <v>914</v>
      </c>
      <c r="AS19" s="132">
        <f t="shared" si="10"/>
        <v>0</v>
      </c>
      <c r="AT19" s="201">
        <f>'Круглосуточный стационар'!O20</f>
        <v>0</v>
      </c>
      <c r="AU19" s="202">
        <f>'Дневной стационар'!C20</f>
        <v>225</v>
      </c>
      <c r="AV19" s="131">
        <f>'Дневной стационар'!K20</f>
        <v>225</v>
      </c>
      <c r="AW19" s="132">
        <f t="shared" si="11"/>
        <v>0</v>
      </c>
      <c r="AX19" s="203">
        <f>'Дневной стационар'!S20</f>
        <v>0</v>
      </c>
      <c r="AZ19" s="14"/>
    </row>
    <row r="20" spans="1:52" x14ac:dyDescent="0.25">
      <c r="A20" s="139">
        <f>'Скорая медицинская помощь'!A21</f>
        <v>8</v>
      </c>
      <c r="B20" s="9" t="str">
        <f>'Скорая медицинская помощь'!C21</f>
        <v>ГБУЗ КК "ПК ГБ № 1"</v>
      </c>
      <c r="C20" s="129">
        <f>'Скорая медицинская помощь'!D21</f>
        <v>0</v>
      </c>
      <c r="D20" s="131">
        <f>'Скорая медицинская помощь'!H21</f>
        <v>0</v>
      </c>
      <c r="E20" s="132">
        <f t="shared" si="0"/>
        <v>0</v>
      </c>
      <c r="F20" s="135">
        <f>'Скорая медицинская помощь'!L21</f>
        <v>0</v>
      </c>
      <c r="G20" s="129">
        <f>Поликлиника!D21</f>
        <v>12050</v>
      </c>
      <c r="H20" s="131">
        <f>Поликлиника!H21</f>
        <v>11129</v>
      </c>
      <c r="I20" s="132">
        <f t="shared" si="1"/>
        <v>-921</v>
      </c>
      <c r="J20" s="131">
        <f>Поликлиника!L21</f>
        <v>0</v>
      </c>
      <c r="K20" s="129">
        <f>Поликлиника!R21</f>
        <v>0</v>
      </c>
      <c r="L20" s="131">
        <f>Поликлиника!V21</f>
        <v>0</v>
      </c>
      <c r="M20" s="132">
        <f t="shared" si="2"/>
        <v>0</v>
      </c>
      <c r="N20" s="131">
        <f>Поликлиника!Z21</f>
        <v>0</v>
      </c>
      <c r="O20" s="131">
        <f>Поликлиника!AF21</f>
        <v>29108</v>
      </c>
      <c r="P20" s="131">
        <f>Поликлиника!AJ21</f>
        <v>29108</v>
      </c>
      <c r="Q20" s="132">
        <f t="shared" si="3"/>
        <v>0</v>
      </c>
      <c r="R20" s="131">
        <f>Поликлиника!AN21</f>
        <v>0</v>
      </c>
      <c r="S20" s="131">
        <f>Поликлиника!AT21</f>
        <v>3106</v>
      </c>
      <c r="T20" s="131">
        <f>Поликлиника!AX21</f>
        <v>3106</v>
      </c>
      <c r="U20" s="132">
        <f t="shared" si="4"/>
        <v>0</v>
      </c>
      <c r="V20" s="131">
        <f>Поликлиника!BB21</f>
        <v>0</v>
      </c>
      <c r="W20" s="134">
        <f>Поликлиника!BH21</f>
        <v>2771</v>
      </c>
      <c r="X20" s="134">
        <f>Поликлиника!BL21</f>
        <v>2771</v>
      </c>
      <c r="Y20" s="132">
        <f t="shared" si="5"/>
        <v>0</v>
      </c>
      <c r="Z20" s="134">
        <f>Поликлиника!BP21</f>
        <v>0</v>
      </c>
      <c r="AA20" s="134">
        <f>Поликлиника!BV21</f>
        <v>3995</v>
      </c>
      <c r="AB20" s="134">
        <f>Поликлиника!BZ21</f>
        <v>3995</v>
      </c>
      <c r="AC20" s="132">
        <f t="shared" si="6"/>
        <v>0</v>
      </c>
      <c r="AD20" s="134">
        <f>Поликлиника!CD21</f>
        <v>0</v>
      </c>
      <c r="AE20" s="134">
        <f>Поликлиника!CL21</f>
        <v>446</v>
      </c>
      <c r="AF20" s="134">
        <f>Поликлиника!CP21</f>
        <v>446</v>
      </c>
      <c r="AG20" s="132">
        <f t="shared" si="7"/>
        <v>0</v>
      </c>
      <c r="AH20" s="134">
        <f>Поликлиника!CT21</f>
        <v>0</v>
      </c>
      <c r="AI20" s="131">
        <f>Поликлиника!CZ21</f>
        <v>23011</v>
      </c>
      <c r="AJ20" s="131">
        <f>Поликлиника!DD21</f>
        <v>23011</v>
      </c>
      <c r="AK20" s="132">
        <f t="shared" si="8"/>
        <v>0</v>
      </c>
      <c r="AL20" s="131">
        <f>Поликлиника!DH21</f>
        <v>0</v>
      </c>
      <c r="AM20" s="134">
        <f>Поликлиника!DN21</f>
        <v>-48102</v>
      </c>
      <c r="AN20" s="134">
        <f>Поликлиника!DR21</f>
        <v>-48102</v>
      </c>
      <c r="AO20" s="132">
        <f t="shared" si="9"/>
        <v>0</v>
      </c>
      <c r="AP20" s="199">
        <f>Поликлиника!DV21</f>
        <v>0</v>
      </c>
      <c r="AQ20" s="200">
        <f>'Круглосуточный стационар'!C21</f>
        <v>3297</v>
      </c>
      <c r="AR20" s="201">
        <f>'Круглосуточный стационар'!I21</f>
        <v>3297</v>
      </c>
      <c r="AS20" s="132">
        <f t="shared" si="10"/>
        <v>0</v>
      </c>
      <c r="AT20" s="201">
        <f>'Круглосуточный стационар'!O21</f>
        <v>0</v>
      </c>
      <c r="AU20" s="202">
        <f>'Дневной стационар'!C21</f>
        <v>373</v>
      </c>
      <c r="AV20" s="131">
        <f>'Дневной стационар'!K21</f>
        <v>373</v>
      </c>
      <c r="AW20" s="132">
        <f t="shared" si="11"/>
        <v>0</v>
      </c>
      <c r="AX20" s="203">
        <f>'Дневной стационар'!S21</f>
        <v>0</v>
      </c>
      <c r="AZ20" s="14"/>
    </row>
    <row r="21" spans="1:52" x14ac:dyDescent="0.25">
      <c r="A21" s="139">
        <f>'Скорая медицинская помощь'!A22</f>
        <v>9</v>
      </c>
      <c r="B21" s="9" t="str">
        <f>'Скорая медицинская помощь'!C22</f>
        <v>ГБУЗ КК "ПК ГБ № 2"</v>
      </c>
      <c r="C21" s="129">
        <f>'Скорая медицинская помощь'!D22</f>
        <v>0</v>
      </c>
      <c r="D21" s="131">
        <f>'Скорая медицинская помощь'!H22</f>
        <v>0</v>
      </c>
      <c r="E21" s="132">
        <f t="shared" si="0"/>
        <v>0</v>
      </c>
      <c r="F21" s="135">
        <f>'Скорая медицинская помощь'!L22</f>
        <v>0</v>
      </c>
      <c r="G21" s="129">
        <f>Поликлиника!D22</f>
        <v>19710</v>
      </c>
      <c r="H21" s="131">
        <f>Поликлиника!H22</f>
        <v>18203</v>
      </c>
      <c r="I21" s="132">
        <f t="shared" si="1"/>
        <v>-1507</v>
      </c>
      <c r="J21" s="131">
        <f>Поликлиника!L22</f>
        <v>0</v>
      </c>
      <c r="K21" s="129">
        <f>Поликлиника!R22</f>
        <v>0</v>
      </c>
      <c r="L21" s="131">
        <f>Поликлиника!V22</f>
        <v>0</v>
      </c>
      <c r="M21" s="132">
        <f t="shared" si="2"/>
        <v>0</v>
      </c>
      <c r="N21" s="131">
        <f>Поликлиника!Z22</f>
        <v>0</v>
      </c>
      <c r="O21" s="131">
        <f>Поликлиника!AF22</f>
        <v>51606</v>
      </c>
      <c r="P21" s="131">
        <f>Поликлиника!AJ22</f>
        <v>51606</v>
      </c>
      <c r="Q21" s="132">
        <f t="shared" si="3"/>
        <v>0</v>
      </c>
      <c r="R21" s="131">
        <f>Поликлиника!AN22</f>
        <v>0</v>
      </c>
      <c r="S21" s="131">
        <f>Поликлиника!AT22</f>
        <v>3888</v>
      </c>
      <c r="T21" s="131">
        <f>Поликлиника!AX22</f>
        <v>3888</v>
      </c>
      <c r="U21" s="132">
        <f t="shared" si="4"/>
        <v>0</v>
      </c>
      <c r="V21" s="131">
        <f>Поликлиника!BB22</f>
        <v>0</v>
      </c>
      <c r="W21" s="134">
        <f>Поликлиника!BH22</f>
        <v>2419</v>
      </c>
      <c r="X21" s="134">
        <f>Поликлиника!BL22</f>
        <v>2419</v>
      </c>
      <c r="Y21" s="132">
        <f t="shared" si="5"/>
        <v>0</v>
      </c>
      <c r="Z21" s="134">
        <f>Поликлиника!BP22</f>
        <v>0</v>
      </c>
      <c r="AA21" s="134">
        <f>Поликлиника!BV22</f>
        <v>4400</v>
      </c>
      <c r="AB21" s="134">
        <f>Поликлиника!BZ22</f>
        <v>4400</v>
      </c>
      <c r="AC21" s="132">
        <f t="shared" si="6"/>
        <v>0</v>
      </c>
      <c r="AD21" s="134">
        <f>Поликлиника!CD22</f>
        <v>0</v>
      </c>
      <c r="AE21" s="134">
        <f>Поликлиника!CL22</f>
        <v>575</v>
      </c>
      <c r="AF21" s="134">
        <f>Поликлиника!CP22</f>
        <v>575</v>
      </c>
      <c r="AG21" s="132">
        <f t="shared" si="7"/>
        <v>0</v>
      </c>
      <c r="AH21" s="134">
        <f>Поликлиника!CT22</f>
        <v>0</v>
      </c>
      <c r="AI21" s="131">
        <f>Поликлиника!CZ22</f>
        <v>17235</v>
      </c>
      <c r="AJ21" s="131">
        <f>Поликлиника!DD22</f>
        <v>17235</v>
      </c>
      <c r="AK21" s="132">
        <f t="shared" si="8"/>
        <v>0</v>
      </c>
      <c r="AL21" s="131">
        <f>Поликлиника!DH22</f>
        <v>0</v>
      </c>
      <c r="AM21" s="134">
        <f>Поликлиника!DN22</f>
        <v>-176779</v>
      </c>
      <c r="AN21" s="134">
        <f>Поликлиника!DR22</f>
        <v>-176779</v>
      </c>
      <c r="AO21" s="132">
        <f t="shared" si="9"/>
        <v>0</v>
      </c>
      <c r="AP21" s="199">
        <f>Поликлиника!DV22</f>
        <v>0</v>
      </c>
      <c r="AQ21" s="200">
        <f>'Круглосуточный стационар'!C22</f>
        <v>5810</v>
      </c>
      <c r="AR21" s="201">
        <f>'Круглосуточный стационар'!I22</f>
        <v>5810</v>
      </c>
      <c r="AS21" s="132">
        <f t="shared" si="10"/>
        <v>0</v>
      </c>
      <c r="AT21" s="201">
        <f>'Круглосуточный стационар'!O22</f>
        <v>0</v>
      </c>
      <c r="AU21" s="202">
        <f>'Дневной стационар'!C22</f>
        <v>246</v>
      </c>
      <c r="AV21" s="131">
        <f>'Дневной стационар'!K22</f>
        <v>246</v>
      </c>
      <c r="AW21" s="132">
        <f t="shared" si="11"/>
        <v>0</v>
      </c>
      <c r="AX21" s="203">
        <f>'Дневной стационар'!S22</f>
        <v>0</v>
      </c>
      <c r="AZ21" s="14"/>
    </row>
    <row r="22" spans="1:52" x14ac:dyDescent="0.25">
      <c r="A22" s="139">
        <f>'Скорая медицинская помощь'!A23</f>
        <v>10</v>
      </c>
      <c r="B22" s="9" t="str">
        <f>'Скорая медицинская помощь'!C23</f>
        <v>ГБУЗ КК "ПК ГЕРИАТРИЧЕСКАЯ БОЛЬНИЦА"</v>
      </c>
      <c r="C22" s="129">
        <f>'Скорая медицинская помощь'!D23</f>
        <v>0</v>
      </c>
      <c r="D22" s="131">
        <f>'Скорая медицинская помощь'!H23</f>
        <v>0</v>
      </c>
      <c r="E22" s="132">
        <f t="shared" si="0"/>
        <v>0</v>
      </c>
      <c r="F22" s="135">
        <f>'Скорая медицинская помощь'!L23</f>
        <v>0</v>
      </c>
      <c r="G22" s="129">
        <f>Поликлиника!D23</f>
        <v>0</v>
      </c>
      <c r="H22" s="131">
        <f>Поликлиника!H23</f>
        <v>0</v>
      </c>
      <c r="I22" s="132">
        <f t="shared" si="1"/>
        <v>0</v>
      </c>
      <c r="J22" s="131">
        <f>Поликлиника!L23</f>
        <v>0</v>
      </c>
      <c r="K22" s="129">
        <f>Поликлиника!R23</f>
        <v>0</v>
      </c>
      <c r="L22" s="131">
        <f>Поликлиника!V23</f>
        <v>0</v>
      </c>
      <c r="M22" s="132">
        <f t="shared" si="2"/>
        <v>0</v>
      </c>
      <c r="N22" s="131">
        <f>Поликлиника!Z23</f>
        <v>0</v>
      </c>
      <c r="O22" s="131">
        <f>Поликлиника!AF23</f>
        <v>0</v>
      </c>
      <c r="P22" s="131">
        <f>Поликлиника!AJ23</f>
        <v>0</v>
      </c>
      <c r="Q22" s="132">
        <f t="shared" si="3"/>
        <v>0</v>
      </c>
      <c r="R22" s="131">
        <f>Поликлиника!AN23</f>
        <v>0</v>
      </c>
      <c r="S22" s="131">
        <f>Поликлиника!AT23</f>
        <v>0</v>
      </c>
      <c r="T22" s="131">
        <f>Поликлиника!AX23</f>
        <v>0</v>
      </c>
      <c r="U22" s="132">
        <f t="shared" si="4"/>
        <v>0</v>
      </c>
      <c r="V22" s="131">
        <f>Поликлиника!BB23</f>
        <v>0</v>
      </c>
      <c r="W22" s="134">
        <f>Поликлиника!BH23</f>
        <v>0</v>
      </c>
      <c r="X22" s="134">
        <f>Поликлиника!BL23</f>
        <v>0</v>
      </c>
      <c r="Y22" s="132">
        <f t="shared" si="5"/>
        <v>0</v>
      </c>
      <c r="Z22" s="134">
        <f>Поликлиника!BP23</f>
        <v>0</v>
      </c>
      <c r="AA22" s="134">
        <f>Поликлиника!BV23</f>
        <v>0</v>
      </c>
      <c r="AB22" s="134">
        <f>Поликлиника!BZ23</f>
        <v>0</v>
      </c>
      <c r="AC22" s="132">
        <f t="shared" si="6"/>
        <v>0</v>
      </c>
      <c r="AD22" s="134">
        <f>Поликлиника!CD23</f>
        <v>0</v>
      </c>
      <c r="AE22" s="134">
        <f>Поликлиника!CL23</f>
        <v>0</v>
      </c>
      <c r="AF22" s="134">
        <f>Поликлиника!CP23</f>
        <v>0</v>
      </c>
      <c r="AG22" s="132">
        <f t="shared" si="7"/>
        <v>0</v>
      </c>
      <c r="AH22" s="134">
        <f>Поликлиника!CT23</f>
        <v>0</v>
      </c>
      <c r="AI22" s="131">
        <f>Поликлиника!CZ23</f>
        <v>0</v>
      </c>
      <c r="AJ22" s="131">
        <f>Поликлиника!DD23</f>
        <v>0</v>
      </c>
      <c r="AK22" s="132">
        <f t="shared" si="8"/>
        <v>0</v>
      </c>
      <c r="AL22" s="131">
        <f>Поликлиника!DH23</f>
        <v>0</v>
      </c>
      <c r="AM22" s="134">
        <f>Поликлиника!DN23</f>
        <v>-21380</v>
      </c>
      <c r="AN22" s="134">
        <f>Поликлиника!DR23</f>
        <v>-21380</v>
      </c>
      <c r="AO22" s="132">
        <f t="shared" si="9"/>
        <v>0</v>
      </c>
      <c r="AP22" s="199">
        <f>Поликлиника!DV23</f>
        <v>0</v>
      </c>
      <c r="AQ22" s="200">
        <f>'Круглосуточный стационар'!C23</f>
        <v>816</v>
      </c>
      <c r="AR22" s="201">
        <f>'Круглосуточный стационар'!I23</f>
        <v>816</v>
      </c>
      <c r="AS22" s="132">
        <f t="shared" si="10"/>
        <v>0</v>
      </c>
      <c r="AT22" s="201">
        <f>'Круглосуточный стационар'!O23</f>
        <v>0</v>
      </c>
      <c r="AU22" s="202">
        <f>'Дневной стационар'!C23</f>
        <v>0</v>
      </c>
      <c r="AV22" s="131">
        <f>'Дневной стационар'!K23</f>
        <v>0</v>
      </c>
      <c r="AW22" s="132">
        <f t="shared" si="11"/>
        <v>0</v>
      </c>
      <c r="AX22" s="203">
        <f>'Дневной стационар'!S23</f>
        <v>0</v>
      </c>
      <c r="AZ22" s="14"/>
    </row>
    <row r="23" spans="1:52" x14ac:dyDescent="0.25">
      <c r="A23" s="139">
        <f>'Скорая медицинская помощь'!A24</f>
        <v>11</v>
      </c>
      <c r="B23" s="9" t="str">
        <f>'Скорая медицинская помощь'!C24</f>
        <v>ГБУЗ КК "ПК ГП № 1"</v>
      </c>
      <c r="C23" s="129">
        <f>'Скорая медицинская помощь'!D24</f>
        <v>0</v>
      </c>
      <c r="D23" s="131">
        <f>'Скорая медицинская помощь'!H24</f>
        <v>0</v>
      </c>
      <c r="E23" s="132">
        <f t="shared" si="0"/>
        <v>0</v>
      </c>
      <c r="F23" s="135">
        <f>'Скорая медицинская помощь'!L24</f>
        <v>0</v>
      </c>
      <c r="G23" s="129">
        <f>Поликлиника!D24</f>
        <v>28219</v>
      </c>
      <c r="H23" s="131">
        <f>Поликлиника!H24</f>
        <v>26061</v>
      </c>
      <c r="I23" s="132">
        <f t="shared" si="1"/>
        <v>-2158</v>
      </c>
      <c r="J23" s="131">
        <f>Поликлиника!L24</f>
        <v>0</v>
      </c>
      <c r="K23" s="129">
        <f>Поликлиника!R24</f>
        <v>0</v>
      </c>
      <c r="L23" s="131">
        <f>Поликлиника!V24</f>
        <v>0</v>
      </c>
      <c r="M23" s="132">
        <f t="shared" si="2"/>
        <v>0</v>
      </c>
      <c r="N23" s="131">
        <f>Поликлиника!Z24</f>
        <v>0</v>
      </c>
      <c r="O23" s="131">
        <f>Поликлиника!AF24</f>
        <v>29954</v>
      </c>
      <c r="P23" s="131">
        <f>Поликлиника!AJ24</f>
        <v>29954</v>
      </c>
      <c r="Q23" s="132">
        <f t="shared" si="3"/>
        <v>0</v>
      </c>
      <c r="R23" s="131">
        <f>Поликлиника!AN24</f>
        <v>0</v>
      </c>
      <c r="S23" s="131">
        <f>Поликлиника!AT24</f>
        <v>5986</v>
      </c>
      <c r="T23" s="131">
        <f>Поликлиника!AX24</f>
        <v>5986</v>
      </c>
      <c r="U23" s="132">
        <f t="shared" si="4"/>
        <v>0</v>
      </c>
      <c r="V23" s="131">
        <f>Поликлиника!BB24</f>
        <v>0</v>
      </c>
      <c r="W23" s="134">
        <f>Поликлиника!BH24</f>
        <v>5624</v>
      </c>
      <c r="X23" s="134">
        <f>Поликлиника!BL24</f>
        <v>5624</v>
      </c>
      <c r="Y23" s="132">
        <f t="shared" si="5"/>
        <v>0</v>
      </c>
      <c r="Z23" s="134">
        <f>Поликлиника!BP24</f>
        <v>0</v>
      </c>
      <c r="AA23" s="134">
        <f>Поликлиника!BV24</f>
        <v>22545</v>
      </c>
      <c r="AB23" s="134">
        <f>Поликлиника!BZ24</f>
        <v>22545</v>
      </c>
      <c r="AC23" s="132">
        <f t="shared" si="6"/>
        <v>0</v>
      </c>
      <c r="AD23" s="134">
        <f>Поликлиника!CD24</f>
        <v>0</v>
      </c>
      <c r="AE23" s="134">
        <f>Поликлиника!CL24</f>
        <v>751</v>
      </c>
      <c r="AF23" s="134">
        <f>Поликлиника!CP24</f>
        <v>751</v>
      </c>
      <c r="AG23" s="132">
        <f t="shared" si="7"/>
        <v>0</v>
      </c>
      <c r="AH23" s="134">
        <f>Поликлиника!CT24</f>
        <v>0</v>
      </c>
      <c r="AI23" s="131">
        <f>Поликлиника!CZ24</f>
        <v>37989</v>
      </c>
      <c r="AJ23" s="131">
        <f>Поликлиника!DD24</f>
        <v>37989</v>
      </c>
      <c r="AK23" s="132">
        <f t="shared" si="8"/>
        <v>0</v>
      </c>
      <c r="AL23" s="131">
        <f>Поликлиника!DH24</f>
        <v>0</v>
      </c>
      <c r="AM23" s="134">
        <f>Поликлиника!DN24</f>
        <v>-143741.5</v>
      </c>
      <c r="AN23" s="134">
        <f>Поликлиника!DR24</f>
        <v>-143742</v>
      </c>
      <c r="AO23" s="132">
        <f t="shared" si="9"/>
        <v>-0.5</v>
      </c>
      <c r="AP23" s="199">
        <f>Поликлиника!DV24</f>
        <v>0</v>
      </c>
      <c r="AQ23" s="200">
        <f>'Круглосуточный стационар'!C24</f>
        <v>0</v>
      </c>
      <c r="AR23" s="201">
        <f>'Круглосуточный стационар'!I24</f>
        <v>0</v>
      </c>
      <c r="AS23" s="132">
        <f t="shared" si="10"/>
        <v>0</v>
      </c>
      <c r="AT23" s="201">
        <f>'Круглосуточный стационар'!O24</f>
        <v>0</v>
      </c>
      <c r="AU23" s="202">
        <f>'Дневной стационар'!C24</f>
        <v>968</v>
      </c>
      <c r="AV23" s="131">
        <f>'Дневной стационар'!K24</f>
        <v>968</v>
      </c>
      <c r="AW23" s="132">
        <f t="shared" si="11"/>
        <v>0</v>
      </c>
      <c r="AX23" s="203">
        <f>'Дневной стационар'!S24</f>
        <v>0</v>
      </c>
      <c r="AZ23" s="14"/>
    </row>
    <row r="24" spans="1:52" x14ac:dyDescent="0.25">
      <c r="A24" s="139">
        <f>'Скорая медицинская помощь'!A25</f>
        <v>12</v>
      </c>
      <c r="B24" s="9" t="str">
        <f>'Скорая медицинская помощь'!C25</f>
        <v>ГБУЗ КК ПК ГП №3</v>
      </c>
      <c r="C24" s="129">
        <f>'Скорая медицинская помощь'!D25</f>
        <v>0</v>
      </c>
      <c r="D24" s="131">
        <f>'Скорая медицинская помощь'!H25</f>
        <v>0</v>
      </c>
      <c r="E24" s="132">
        <f t="shared" si="0"/>
        <v>0</v>
      </c>
      <c r="F24" s="135">
        <f>'Скорая медицинская помощь'!L25</f>
        <v>0</v>
      </c>
      <c r="G24" s="129">
        <f>Поликлиника!D25</f>
        <v>34474</v>
      </c>
      <c r="H24" s="131">
        <f>Поликлиника!H25</f>
        <v>31838</v>
      </c>
      <c r="I24" s="132">
        <f t="shared" si="1"/>
        <v>-2636</v>
      </c>
      <c r="J24" s="131">
        <f>Поликлиника!L25</f>
        <v>0</v>
      </c>
      <c r="K24" s="129">
        <f>Поликлиника!R25</f>
        <v>0</v>
      </c>
      <c r="L24" s="131">
        <f>Поликлиника!V25</f>
        <v>0</v>
      </c>
      <c r="M24" s="132">
        <f t="shared" si="2"/>
        <v>0</v>
      </c>
      <c r="N24" s="131">
        <f>Поликлиника!Z25</f>
        <v>0</v>
      </c>
      <c r="O24" s="131">
        <f>Поликлиника!AF25</f>
        <v>42422</v>
      </c>
      <c r="P24" s="131">
        <f>Поликлиника!AJ25</f>
        <v>42422</v>
      </c>
      <c r="Q24" s="132">
        <f t="shared" si="3"/>
        <v>0</v>
      </c>
      <c r="R24" s="131">
        <f>Поликлиника!AN25</f>
        <v>0</v>
      </c>
      <c r="S24" s="131">
        <f>Поликлиника!AT25</f>
        <v>6634</v>
      </c>
      <c r="T24" s="131">
        <f>Поликлиника!AX25</f>
        <v>6634</v>
      </c>
      <c r="U24" s="132">
        <f t="shared" si="4"/>
        <v>0</v>
      </c>
      <c r="V24" s="131">
        <f>Поликлиника!BB25</f>
        <v>0</v>
      </c>
      <c r="W24" s="134">
        <f>Поликлиника!BH25</f>
        <v>6117</v>
      </c>
      <c r="X24" s="134">
        <f>Поликлиника!BL25</f>
        <v>6117</v>
      </c>
      <c r="Y24" s="132">
        <f t="shared" si="5"/>
        <v>0</v>
      </c>
      <c r="Z24" s="134">
        <f>Поликлиника!BP25</f>
        <v>0</v>
      </c>
      <c r="AA24" s="134">
        <f>Поликлиника!BV25</f>
        <v>10828</v>
      </c>
      <c r="AB24" s="134">
        <f>Поликлиника!BZ25</f>
        <v>10828</v>
      </c>
      <c r="AC24" s="132">
        <f t="shared" si="6"/>
        <v>0</v>
      </c>
      <c r="AD24" s="134">
        <f>Поликлиника!CD25</f>
        <v>0</v>
      </c>
      <c r="AE24" s="134">
        <f>Поликлиника!CL25</f>
        <v>888</v>
      </c>
      <c r="AF24" s="134">
        <f>Поликлиника!CP25</f>
        <v>888</v>
      </c>
      <c r="AG24" s="132">
        <f t="shared" si="7"/>
        <v>0</v>
      </c>
      <c r="AH24" s="134">
        <f>Поликлиника!CT25</f>
        <v>0</v>
      </c>
      <c r="AI24" s="131">
        <f>Поликлиника!CZ25</f>
        <v>24217</v>
      </c>
      <c r="AJ24" s="131">
        <f>Поликлиника!DD25</f>
        <v>24217</v>
      </c>
      <c r="AK24" s="132">
        <f t="shared" si="8"/>
        <v>0</v>
      </c>
      <c r="AL24" s="131">
        <f>Поликлиника!DH25</f>
        <v>0</v>
      </c>
      <c r="AM24" s="134">
        <f>Поликлиника!DN25</f>
        <v>-104205</v>
      </c>
      <c r="AN24" s="134">
        <f>Поликлиника!DR25</f>
        <v>-104205</v>
      </c>
      <c r="AO24" s="132">
        <f t="shared" si="9"/>
        <v>0</v>
      </c>
      <c r="AP24" s="199">
        <f>Поликлиника!DV25</f>
        <v>0</v>
      </c>
      <c r="AQ24" s="200">
        <f>'Круглосуточный стационар'!C25</f>
        <v>0</v>
      </c>
      <c r="AR24" s="201">
        <f>'Круглосуточный стационар'!I25</f>
        <v>0</v>
      </c>
      <c r="AS24" s="132">
        <f t="shared" si="10"/>
        <v>0</v>
      </c>
      <c r="AT24" s="201">
        <f>'Круглосуточный стационар'!O25</f>
        <v>0</v>
      </c>
      <c r="AU24" s="202">
        <f>'Дневной стационар'!C25</f>
        <v>1273</v>
      </c>
      <c r="AV24" s="131">
        <f>'Дневной стационар'!K25</f>
        <v>1273</v>
      </c>
      <c r="AW24" s="132">
        <f t="shared" si="11"/>
        <v>0</v>
      </c>
      <c r="AX24" s="203">
        <f>'Дневной стационар'!S25</f>
        <v>0</v>
      </c>
      <c r="AZ24" s="14"/>
    </row>
    <row r="25" spans="1:52" x14ac:dyDescent="0.25">
      <c r="A25" s="139">
        <f>'Скорая медицинская помощь'!A26</f>
        <v>13</v>
      </c>
      <c r="B25" s="9" t="str">
        <f>'Скорая медицинская помощь'!C26</f>
        <v>ГБУЗ ККРД</v>
      </c>
      <c r="C25" s="129">
        <f>'Скорая медицинская помощь'!D26</f>
        <v>0</v>
      </c>
      <c r="D25" s="131">
        <f>'Скорая медицинская помощь'!H26</f>
        <v>0</v>
      </c>
      <c r="E25" s="132">
        <f t="shared" si="0"/>
        <v>0</v>
      </c>
      <c r="F25" s="135">
        <f>'Скорая медицинская помощь'!L26</f>
        <v>0</v>
      </c>
      <c r="G25" s="129">
        <f>Поликлиника!D26</f>
        <v>0</v>
      </c>
      <c r="H25" s="131">
        <f>Поликлиника!H26</f>
        <v>0</v>
      </c>
      <c r="I25" s="132">
        <f t="shared" si="1"/>
        <v>0</v>
      </c>
      <c r="J25" s="131">
        <f>Поликлиника!L26</f>
        <v>0</v>
      </c>
      <c r="K25" s="129">
        <f>Поликлиника!R26</f>
        <v>0</v>
      </c>
      <c r="L25" s="131">
        <f>Поликлиника!V26</f>
        <v>0</v>
      </c>
      <c r="M25" s="132">
        <f t="shared" si="2"/>
        <v>0</v>
      </c>
      <c r="N25" s="131">
        <f>Поликлиника!Z26</f>
        <v>0</v>
      </c>
      <c r="O25" s="131">
        <f>Поликлиника!AF26</f>
        <v>19550</v>
      </c>
      <c r="P25" s="131">
        <f>Поликлиника!AJ26</f>
        <v>19550</v>
      </c>
      <c r="Q25" s="132">
        <f t="shared" si="3"/>
        <v>0</v>
      </c>
      <c r="R25" s="131">
        <f>Поликлиника!AN26</f>
        <v>0</v>
      </c>
      <c r="S25" s="131">
        <f>Поликлиника!AT26</f>
        <v>0</v>
      </c>
      <c r="T25" s="131">
        <f>Поликлиника!AX26</f>
        <v>0</v>
      </c>
      <c r="U25" s="132">
        <f t="shared" si="4"/>
        <v>0</v>
      </c>
      <c r="V25" s="131">
        <f>Поликлиника!BB26</f>
        <v>0</v>
      </c>
      <c r="W25" s="134">
        <f>Поликлиника!BH26</f>
        <v>0</v>
      </c>
      <c r="X25" s="134">
        <f>Поликлиника!BL26</f>
        <v>0</v>
      </c>
      <c r="Y25" s="132">
        <f t="shared" si="5"/>
        <v>0</v>
      </c>
      <c r="Z25" s="134">
        <f>Поликлиника!BP26</f>
        <v>0</v>
      </c>
      <c r="AA25" s="134">
        <f>Поликлиника!BV26</f>
        <v>250</v>
      </c>
      <c r="AB25" s="134">
        <f>Поликлиника!BZ26</f>
        <v>250</v>
      </c>
      <c r="AC25" s="132">
        <f t="shared" si="6"/>
        <v>0</v>
      </c>
      <c r="AD25" s="134">
        <f>Поликлиника!CD26</f>
        <v>0</v>
      </c>
      <c r="AE25" s="134">
        <f>Поликлиника!CL26</f>
        <v>0</v>
      </c>
      <c r="AF25" s="134">
        <f>Поликлиника!CP26</f>
        <v>0</v>
      </c>
      <c r="AG25" s="132">
        <f t="shared" si="7"/>
        <v>0</v>
      </c>
      <c r="AH25" s="134">
        <f>Поликлиника!CT26</f>
        <v>0</v>
      </c>
      <c r="AI25" s="131">
        <f>Поликлиника!CZ26</f>
        <v>8888</v>
      </c>
      <c r="AJ25" s="131">
        <f>Поликлиника!DD26</f>
        <v>8888</v>
      </c>
      <c r="AK25" s="132">
        <f t="shared" si="8"/>
        <v>0</v>
      </c>
      <c r="AL25" s="131">
        <f>Поликлиника!DH26</f>
        <v>0</v>
      </c>
      <c r="AM25" s="134">
        <f>Поликлиника!DN26</f>
        <v>-37685</v>
      </c>
      <c r="AN25" s="134">
        <f>Поликлиника!DR26</f>
        <v>-37685</v>
      </c>
      <c r="AO25" s="132">
        <f t="shared" si="9"/>
        <v>0</v>
      </c>
      <c r="AP25" s="199">
        <f>Поликлиника!DV26</f>
        <v>0</v>
      </c>
      <c r="AQ25" s="200">
        <f>'Круглосуточный стационар'!C26</f>
        <v>3660</v>
      </c>
      <c r="AR25" s="201">
        <f>'Круглосуточный стационар'!I26</f>
        <v>3660</v>
      </c>
      <c r="AS25" s="132">
        <f t="shared" si="10"/>
        <v>0</v>
      </c>
      <c r="AT25" s="201">
        <f>'Круглосуточный стационар'!O26</f>
        <v>0</v>
      </c>
      <c r="AU25" s="202">
        <f>'Дневной стационар'!C26</f>
        <v>943</v>
      </c>
      <c r="AV25" s="131">
        <f>'Дневной стационар'!K26</f>
        <v>943</v>
      </c>
      <c r="AW25" s="132">
        <f t="shared" si="11"/>
        <v>0</v>
      </c>
      <c r="AX25" s="203">
        <f>'Дневной стационар'!S26</f>
        <v>0</v>
      </c>
      <c r="AZ25" s="14"/>
    </row>
    <row r="26" spans="1:52" x14ac:dyDescent="0.25">
      <c r="A26" s="139">
        <f>'Скорая медицинская помощь'!A27</f>
        <v>14</v>
      </c>
      <c r="B26" s="9" t="str">
        <f>'Скорая медицинская помощь'!C27</f>
        <v>ГБУЗ КК П-КГСП</v>
      </c>
      <c r="C26" s="129">
        <f>'Скорая медицинская помощь'!D27</f>
        <v>0</v>
      </c>
      <c r="D26" s="131">
        <f>'Скорая медицинская помощь'!H27</f>
        <v>0</v>
      </c>
      <c r="E26" s="132">
        <f t="shared" si="0"/>
        <v>0</v>
      </c>
      <c r="F26" s="135">
        <f>'Скорая медицинская помощь'!L27</f>
        <v>0</v>
      </c>
      <c r="G26" s="129">
        <f>Поликлиника!D27</f>
        <v>0</v>
      </c>
      <c r="H26" s="131">
        <f>Поликлиника!H27</f>
        <v>0</v>
      </c>
      <c r="I26" s="132">
        <f t="shared" si="1"/>
        <v>0</v>
      </c>
      <c r="J26" s="131">
        <f>Поликлиника!L27</f>
        <v>0</v>
      </c>
      <c r="K26" s="129">
        <f>Поликлиника!R27</f>
        <v>0</v>
      </c>
      <c r="L26" s="131">
        <f>Поликлиника!V27</f>
        <v>0</v>
      </c>
      <c r="M26" s="132">
        <f t="shared" si="2"/>
        <v>0</v>
      </c>
      <c r="N26" s="131">
        <f>Поликлиника!Z27</f>
        <v>0</v>
      </c>
      <c r="O26" s="131">
        <f>Поликлиника!AF27</f>
        <v>400</v>
      </c>
      <c r="P26" s="131">
        <f>Поликлиника!AJ27</f>
        <v>400</v>
      </c>
      <c r="Q26" s="132">
        <f t="shared" si="3"/>
        <v>0</v>
      </c>
      <c r="R26" s="131">
        <f>Поликлиника!AN27</f>
        <v>0</v>
      </c>
      <c r="S26" s="131">
        <f>Поликлиника!AT27</f>
        <v>0</v>
      </c>
      <c r="T26" s="131">
        <f>Поликлиника!AX27</f>
        <v>0</v>
      </c>
      <c r="U26" s="132">
        <f t="shared" si="4"/>
        <v>0</v>
      </c>
      <c r="V26" s="131">
        <f>Поликлиника!BB27</f>
        <v>0</v>
      </c>
      <c r="W26" s="134">
        <f>Поликлиника!BH27</f>
        <v>0</v>
      </c>
      <c r="X26" s="134">
        <f>Поликлиника!BL27</f>
        <v>0</v>
      </c>
      <c r="Y26" s="132">
        <f t="shared" si="5"/>
        <v>0</v>
      </c>
      <c r="Z26" s="134">
        <f>Поликлиника!BP27</f>
        <v>0</v>
      </c>
      <c r="AA26" s="134">
        <f>Поликлиника!BV27</f>
        <v>5500</v>
      </c>
      <c r="AB26" s="134">
        <f>Поликлиника!BZ27</f>
        <v>5500</v>
      </c>
      <c r="AC26" s="132">
        <f t="shared" si="6"/>
        <v>0</v>
      </c>
      <c r="AD26" s="134">
        <f>Поликлиника!CD27</f>
        <v>0</v>
      </c>
      <c r="AE26" s="134">
        <f>Поликлиника!CL27</f>
        <v>0</v>
      </c>
      <c r="AF26" s="134">
        <f>Поликлиника!CP27</f>
        <v>0</v>
      </c>
      <c r="AG26" s="132">
        <f t="shared" si="7"/>
        <v>0</v>
      </c>
      <c r="AH26" s="134">
        <f>Поликлиника!CT27</f>
        <v>0</v>
      </c>
      <c r="AI26" s="131">
        <f>Поликлиника!CZ27</f>
        <v>19300</v>
      </c>
      <c r="AJ26" s="131">
        <f>Поликлиника!DD27</f>
        <v>19300</v>
      </c>
      <c r="AK26" s="132">
        <f t="shared" si="8"/>
        <v>0</v>
      </c>
      <c r="AL26" s="131">
        <f>Поликлиника!DH27</f>
        <v>0</v>
      </c>
      <c r="AM26" s="134">
        <f>Поликлиника!DN27</f>
        <v>0</v>
      </c>
      <c r="AN26" s="134">
        <f>Поликлиника!DR27</f>
        <v>0</v>
      </c>
      <c r="AO26" s="132">
        <f t="shared" si="9"/>
        <v>0</v>
      </c>
      <c r="AP26" s="199">
        <f>Поликлиника!DV27</f>
        <v>0</v>
      </c>
      <c r="AQ26" s="200">
        <f>'Круглосуточный стационар'!C27</f>
        <v>0</v>
      </c>
      <c r="AR26" s="201">
        <f>'Круглосуточный стационар'!I27</f>
        <v>0</v>
      </c>
      <c r="AS26" s="132">
        <f t="shared" si="10"/>
        <v>0</v>
      </c>
      <c r="AT26" s="201">
        <f>'Круглосуточный стационар'!O27</f>
        <v>0</v>
      </c>
      <c r="AU26" s="202">
        <f>'Дневной стационар'!C27</f>
        <v>0</v>
      </c>
      <c r="AV26" s="131">
        <f>'Дневной стационар'!K27</f>
        <v>0</v>
      </c>
      <c r="AW26" s="132">
        <f t="shared" si="11"/>
        <v>0</v>
      </c>
      <c r="AX26" s="203">
        <f>'Дневной стационар'!S27</f>
        <v>0</v>
      </c>
      <c r="AZ26" s="14"/>
    </row>
    <row r="27" spans="1:52" x14ac:dyDescent="0.25">
      <c r="A27" s="139">
        <f>'Скорая медицинская помощь'!A28</f>
        <v>15</v>
      </c>
      <c r="B27" s="9" t="str">
        <f>'Скорая медицинская помощь'!C28</f>
        <v>ГБУЗ КК ПК ГДП №1</v>
      </c>
      <c r="C27" s="129">
        <f>'Скорая медицинская помощь'!D28</f>
        <v>0</v>
      </c>
      <c r="D27" s="131">
        <f>'Скорая медицинская помощь'!H28</f>
        <v>0</v>
      </c>
      <c r="E27" s="132">
        <f t="shared" si="0"/>
        <v>0</v>
      </c>
      <c r="F27" s="135">
        <f>'Скорая медицинская помощь'!L28</f>
        <v>0</v>
      </c>
      <c r="G27" s="129">
        <f>Поликлиника!D28</f>
        <v>29790</v>
      </c>
      <c r="H27" s="131">
        <f>Поликлиника!H28</f>
        <v>29790</v>
      </c>
      <c r="I27" s="132">
        <f t="shared" si="1"/>
        <v>0</v>
      </c>
      <c r="J27" s="131">
        <f>Поликлиника!L28</f>
        <v>0</v>
      </c>
      <c r="K27" s="129">
        <f>Поликлиника!R28</f>
        <v>0</v>
      </c>
      <c r="L27" s="131">
        <f>Поликлиника!V28</f>
        <v>0</v>
      </c>
      <c r="M27" s="132">
        <f t="shared" si="2"/>
        <v>0</v>
      </c>
      <c r="N27" s="131">
        <f>Поликлиника!Z28</f>
        <v>0</v>
      </c>
      <c r="O27" s="131">
        <f>Поликлиника!AF28</f>
        <v>144517</v>
      </c>
      <c r="P27" s="131">
        <f>Поликлиника!AJ28</f>
        <v>144517</v>
      </c>
      <c r="Q27" s="132">
        <f t="shared" si="3"/>
        <v>0</v>
      </c>
      <c r="R27" s="131">
        <f>Поликлиника!AN28</f>
        <v>0</v>
      </c>
      <c r="S27" s="131">
        <f>Поликлиника!AT28</f>
        <v>51</v>
      </c>
      <c r="T27" s="131">
        <f>Поликлиника!AX28</f>
        <v>51</v>
      </c>
      <c r="U27" s="132">
        <f t="shared" si="4"/>
        <v>0</v>
      </c>
      <c r="V27" s="131">
        <f>Поликлиника!BB28</f>
        <v>0</v>
      </c>
      <c r="W27" s="134">
        <f>Поликлиника!BH28</f>
        <v>70</v>
      </c>
      <c r="X27" s="134">
        <f>Поликлиника!BL28</f>
        <v>70</v>
      </c>
      <c r="Y27" s="132">
        <f t="shared" si="5"/>
        <v>0</v>
      </c>
      <c r="Z27" s="134">
        <f>Поликлиника!BP28</f>
        <v>0</v>
      </c>
      <c r="AA27" s="134">
        <f>Поликлиника!BV28</f>
        <v>35624</v>
      </c>
      <c r="AB27" s="134">
        <f>Поликлиника!BZ28</f>
        <v>35624</v>
      </c>
      <c r="AC27" s="132">
        <f t="shared" si="6"/>
        <v>0</v>
      </c>
      <c r="AD27" s="134">
        <f>Поликлиника!CD28</f>
        <v>0</v>
      </c>
      <c r="AE27" s="134">
        <f>Поликлиника!CL28</f>
        <v>0</v>
      </c>
      <c r="AF27" s="134">
        <f>Поликлиника!CP28</f>
        <v>0</v>
      </c>
      <c r="AG27" s="132">
        <f t="shared" si="7"/>
        <v>0</v>
      </c>
      <c r="AH27" s="134">
        <f>Поликлиника!CT28</f>
        <v>0</v>
      </c>
      <c r="AI27" s="131">
        <f>Поликлиника!CZ28</f>
        <v>49039</v>
      </c>
      <c r="AJ27" s="131">
        <f>Поликлиника!DD28</f>
        <v>49039</v>
      </c>
      <c r="AK27" s="132">
        <f t="shared" si="8"/>
        <v>0</v>
      </c>
      <c r="AL27" s="131">
        <f>Поликлиника!DH28</f>
        <v>0</v>
      </c>
      <c r="AM27" s="134">
        <f>Поликлиника!DN28</f>
        <v>-179769</v>
      </c>
      <c r="AN27" s="134">
        <f>Поликлиника!DR28</f>
        <v>-179769</v>
      </c>
      <c r="AO27" s="132">
        <f t="shared" si="9"/>
        <v>0</v>
      </c>
      <c r="AP27" s="199">
        <f>Поликлиника!DV28</f>
        <v>0</v>
      </c>
      <c r="AQ27" s="200">
        <f>'Круглосуточный стационар'!C28</f>
        <v>0</v>
      </c>
      <c r="AR27" s="201">
        <f>'Круглосуточный стационар'!I28</f>
        <v>0</v>
      </c>
      <c r="AS27" s="132">
        <f t="shared" si="10"/>
        <v>0</v>
      </c>
      <c r="AT27" s="201">
        <f>'Круглосуточный стационар'!O28</f>
        <v>0</v>
      </c>
      <c r="AU27" s="202">
        <f>'Дневной стационар'!C28</f>
        <v>435</v>
      </c>
      <c r="AV27" s="131">
        <f>'Дневной стационар'!K28</f>
        <v>435</v>
      </c>
      <c r="AW27" s="132">
        <f t="shared" si="11"/>
        <v>0</v>
      </c>
      <c r="AX27" s="203">
        <f>'Дневной стационар'!S28</f>
        <v>0</v>
      </c>
      <c r="AZ27" s="14"/>
    </row>
    <row r="28" spans="1:52" x14ac:dyDescent="0.25">
      <c r="A28" s="139">
        <f>'Скорая медицинская помощь'!A29</f>
        <v>16</v>
      </c>
      <c r="B28" s="9" t="str">
        <f>'Скорая медицинская помощь'!C29</f>
        <v>ГБУЗ КК ПК ГДП № 2</v>
      </c>
      <c r="C28" s="129">
        <f>'Скорая медицинская помощь'!D29</f>
        <v>0</v>
      </c>
      <c r="D28" s="131">
        <f>'Скорая медицинская помощь'!H29</f>
        <v>0</v>
      </c>
      <c r="E28" s="132">
        <f t="shared" si="0"/>
        <v>0</v>
      </c>
      <c r="F28" s="135">
        <f>'Скорая медицинская помощь'!L29</f>
        <v>0</v>
      </c>
      <c r="G28" s="129">
        <f>Поликлиника!D29</f>
        <v>6103</v>
      </c>
      <c r="H28" s="131">
        <f>Поликлиника!H29</f>
        <v>6103</v>
      </c>
      <c r="I28" s="132">
        <f t="shared" si="1"/>
        <v>0</v>
      </c>
      <c r="J28" s="131">
        <f>Поликлиника!L29</f>
        <v>0</v>
      </c>
      <c r="K28" s="129">
        <f>Поликлиника!R29</f>
        <v>0</v>
      </c>
      <c r="L28" s="131">
        <f>Поликлиника!V29</f>
        <v>0</v>
      </c>
      <c r="M28" s="132">
        <f t="shared" si="2"/>
        <v>0</v>
      </c>
      <c r="N28" s="131">
        <f>Поликлиника!Z29</f>
        <v>0</v>
      </c>
      <c r="O28" s="131">
        <f>Поликлиника!AF29</f>
        <v>42446</v>
      </c>
      <c r="P28" s="131">
        <f>Поликлиника!AJ29</f>
        <v>42446</v>
      </c>
      <c r="Q28" s="132">
        <f t="shared" si="3"/>
        <v>0</v>
      </c>
      <c r="R28" s="131">
        <f>Поликлиника!AN29</f>
        <v>0</v>
      </c>
      <c r="S28" s="131">
        <f>Поликлиника!AT29</f>
        <v>0</v>
      </c>
      <c r="T28" s="131">
        <f>Поликлиника!AX29</f>
        <v>0</v>
      </c>
      <c r="U28" s="132">
        <f t="shared" si="4"/>
        <v>0</v>
      </c>
      <c r="V28" s="131">
        <f>Поликлиника!BB29</f>
        <v>0</v>
      </c>
      <c r="W28" s="134">
        <f>Поликлиника!BH29</f>
        <v>40</v>
      </c>
      <c r="X28" s="134">
        <f>Поликлиника!BL29</f>
        <v>40</v>
      </c>
      <c r="Y28" s="132">
        <f t="shared" si="5"/>
        <v>0</v>
      </c>
      <c r="Z28" s="134">
        <f>Поликлиника!BP29</f>
        <v>0</v>
      </c>
      <c r="AA28" s="134">
        <f>Поликлиника!BV29</f>
        <v>10002</v>
      </c>
      <c r="AB28" s="134">
        <f>Поликлиника!BZ29</f>
        <v>10002</v>
      </c>
      <c r="AC28" s="132">
        <f t="shared" si="6"/>
        <v>0</v>
      </c>
      <c r="AD28" s="134">
        <f>Поликлиника!CD29</f>
        <v>0</v>
      </c>
      <c r="AE28" s="134">
        <f>Поликлиника!CL29</f>
        <v>0</v>
      </c>
      <c r="AF28" s="134">
        <f>Поликлиника!CP29</f>
        <v>0</v>
      </c>
      <c r="AG28" s="132">
        <f t="shared" si="7"/>
        <v>0</v>
      </c>
      <c r="AH28" s="134">
        <f>Поликлиника!CT29</f>
        <v>0</v>
      </c>
      <c r="AI28" s="131">
        <f>Поликлиника!CZ29</f>
        <v>11228</v>
      </c>
      <c r="AJ28" s="131">
        <f>Поликлиника!DD29</f>
        <v>11228</v>
      </c>
      <c r="AK28" s="132">
        <f t="shared" si="8"/>
        <v>0</v>
      </c>
      <c r="AL28" s="131">
        <f>Поликлиника!DH29</f>
        <v>0</v>
      </c>
      <c r="AM28" s="134">
        <f>Поликлиника!DN29</f>
        <v>-30595</v>
      </c>
      <c r="AN28" s="134">
        <f>Поликлиника!DR29</f>
        <v>-30595</v>
      </c>
      <c r="AO28" s="132">
        <f t="shared" si="9"/>
        <v>0</v>
      </c>
      <c r="AP28" s="199">
        <f>Поликлиника!DV29</f>
        <v>0</v>
      </c>
      <c r="AQ28" s="200">
        <f>'Круглосуточный стационар'!C29</f>
        <v>0</v>
      </c>
      <c r="AR28" s="201">
        <f>'Круглосуточный стационар'!I29</f>
        <v>0</v>
      </c>
      <c r="AS28" s="132">
        <f t="shared" si="10"/>
        <v>0</v>
      </c>
      <c r="AT28" s="201">
        <f>'Круглосуточный стационар'!O29</f>
        <v>0</v>
      </c>
      <c r="AU28" s="202">
        <f>'Дневной стационар'!C29</f>
        <v>216</v>
      </c>
      <c r="AV28" s="131">
        <f>'Дневной стационар'!K29</f>
        <v>216</v>
      </c>
      <c r="AW28" s="132">
        <f t="shared" si="11"/>
        <v>0</v>
      </c>
      <c r="AX28" s="203">
        <f>'Дневной стационар'!S29</f>
        <v>0</v>
      </c>
      <c r="AZ28" s="14"/>
    </row>
    <row r="29" spans="1:52" x14ac:dyDescent="0.25">
      <c r="A29" s="139">
        <f>'Скорая медицинская помощь'!A30</f>
        <v>17</v>
      </c>
      <c r="B29" s="9" t="str">
        <f>'Скорая медицинская помощь'!C30</f>
        <v>ГБУЗ КК ПК ГДСП</v>
      </c>
      <c r="C29" s="129">
        <f>'Скорая медицинская помощь'!D30</f>
        <v>0</v>
      </c>
      <c r="D29" s="131">
        <f>'Скорая медицинская помощь'!H30</f>
        <v>0</v>
      </c>
      <c r="E29" s="132">
        <f t="shared" si="0"/>
        <v>0</v>
      </c>
      <c r="F29" s="135">
        <f>'Скорая медицинская помощь'!L30</f>
        <v>0</v>
      </c>
      <c r="G29" s="129">
        <f>Поликлиника!D30</f>
        <v>0</v>
      </c>
      <c r="H29" s="131">
        <f>Поликлиника!H30</f>
        <v>0</v>
      </c>
      <c r="I29" s="132">
        <f t="shared" si="1"/>
        <v>0</v>
      </c>
      <c r="J29" s="131">
        <f>Поликлиника!L30</f>
        <v>0</v>
      </c>
      <c r="K29" s="129">
        <f>Поликлиника!R30</f>
        <v>0</v>
      </c>
      <c r="L29" s="131">
        <f>Поликлиника!V30</f>
        <v>0</v>
      </c>
      <c r="M29" s="132">
        <f t="shared" si="2"/>
        <v>0</v>
      </c>
      <c r="N29" s="131">
        <f>Поликлиника!Z30</f>
        <v>0</v>
      </c>
      <c r="O29" s="131">
        <f>Поликлиника!AF30</f>
        <v>230</v>
      </c>
      <c r="P29" s="131">
        <f>Поликлиника!AJ30</f>
        <v>230</v>
      </c>
      <c r="Q29" s="132">
        <f t="shared" si="3"/>
        <v>0</v>
      </c>
      <c r="R29" s="131">
        <f>Поликлиника!AN30</f>
        <v>0</v>
      </c>
      <c r="S29" s="131">
        <f>Поликлиника!AT30</f>
        <v>0</v>
      </c>
      <c r="T29" s="131">
        <f>Поликлиника!AX30</f>
        <v>0</v>
      </c>
      <c r="U29" s="132">
        <f t="shared" si="4"/>
        <v>0</v>
      </c>
      <c r="V29" s="131">
        <f>Поликлиника!BB30</f>
        <v>0</v>
      </c>
      <c r="W29" s="134">
        <f>Поликлиника!BH30</f>
        <v>0</v>
      </c>
      <c r="X29" s="134">
        <f>Поликлиника!BL30</f>
        <v>0</v>
      </c>
      <c r="Y29" s="132">
        <f t="shared" si="5"/>
        <v>0</v>
      </c>
      <c r="Z29" s="134">
        <f>Поликлиника!BP30</f>
        <v>0</v>
      </c>
      <c r="AA29" s="134">
        <f>Поликлиника!BV30</f>
        <v>546</v>
      </c>
      <c r="AB29" s="134">
        <f>Поликлиника!BZ30</f>
        <v>546</v>
      </c>
      <c r="AC29" s="132">
        <f t="shared" si="6"/>
        <v>0</v>
      </c>
      <c r="AD29" s="134">
        <f>Поликлиника!CD30</f>
        <v>0</v>
      </c>
      <c r="AE29" s="134">
        <f>Поликлиника!CL30</f>
        <v>0</v>
      </c>
      <c r="AF29" s="134">
        <f>Поликлиника!CP30</f>
        <v>0</v>
      </c>
      <c r="AG29" s="132">
        <f t="shared" si="7"/>
        <v>0</v>
      </c>
      <c r="AH29" s="134">
        <f>Поликлиника!CT30</f>
        <v>0</v>
      </c>
      <c r="AI29" s="131">
        <f>Поликлиника!CZ30</f>
        <v>18000</v>
      </c>
      <c r="AJ29" s="131">
        <f>Поликлиника!DD30</f>
        <v>18000</v>
      </c>
      <c r="AK29" s="132">
        <f t="shared" si="8"/>
        <v>0</v>
      </c>
      <c r="AL29" s="131">
        <f>Поликлиника!DH30</f>
        <v>0</v>
      </c>
      <c r="AM29" s="134">
        <f>Поликлиника!DN30</f>
        <v>0</v>
      </c>
      <c r="AN29" s="134">
        <f>Поликлиника!DR30</f>
        <v>0</v>
      </c>
      <c r="AO29" s="132">
        <f t="shared" si="9"/>
        <v>0</v>
      </c>
      <c r="AP29" s="199">
        <f>Поликлиника!DV30</f>
        <v>0</v>
      </c>
      <c r="AQ29" s="200">
        <f>'Круглосуточный стационар'!C30</f>
        <v>0</v>
      </c>
      <c r="AR29" s="201">
        <f>'Круглосуточный стационар'!I30</f>
        <v>0</v>
      </c>
      <c r="AS29" s="132">
        <f t="shared" si="10"/>
        <v>0</v>
      </c>
      <c r="AT29" s="201">
        <f>'Круглосуточный стационар'!O30</f>
        <v>0</v>
      </c>
      <c r="AU29" s="202">
        <f>'Дневной стационар'!C30</f>
        <v>0</v>
      </c>
      <c r="AV29" s="131">
        <f>'Дневной стационар'!K30</f>
        <v>0</v>
      </c>
      <c r="AW29" s="132">
        <f t="shared" si="11"/>
        <v>0</v>
      </c>
      <c r="AX29" s="203">
        <f>'Дневной стационар'!S30</f>
        <v>0</v>
      </c>
      <c r="AZ29" s="14"/>
    </row>
    <row r="30" spans="1:52" x14ac:dyDescent="0.25">
      <c r="A30" s="139">
        <f>'Скорая медицинская помощь'!A31</f>
        <v>18</v>
      </c>
      <c r="B30" s="9" t="str">
        <f>'Скорая медицинская помощь'!C31</f>
        <v>ГБУЗ КК ЕРБ</v>
      </c>
      <c r="C30" s="129">
        <f>'Скорая медицинская помощь'!D31</f>
        <v>0</v>
      </c>
      <c r="D30" s="131">
        <f>'Скорая медицинская помощь'!H31</f>
        <v>0</v>
      </c>
      <c r="E30" s="132">
        <f t="shared" si="0"/>
        <v>0</v>
      </c>
      <c r="F30" s="135">
        <f>'Скорая медицинская помощь'!L31</f>
        <v>0</v>
      </c>
      <c r="G30" s="129">
        <f>Поликлиника!D31</f>
        <v>49525</v>
      </c>
      <c r="H30" s="131">
        <f>Поликлиника!H31</f>
        <v>46647</v>
      </c>
      <c r="I30" s="132">
        <f t="shared" si="1"/>
        <v>-2878</v>
      </c>
      <c r="J30" s="131">
        <f>Поликлиника!L31</f>
        <v>0</v>
      </c>
      <c r="K30" s="129">
        <f>Поликлиника!R31</f>
        <v>8301</v>
      </c>
      <c r="L30" s="131">
        <f>Поликлиника!V31</f>
        <v>8301</v>
      </c>
      <c r="M30" s="132">
        <f t="shared" si="2"/>
        <v>0</v>
      </c>
      <c r="N30" s="131">
        <f>Поликлиника!Z31</f>
        <v>0</v>
      </c>
      <c r="O30" s="131">
        <f>Поликлиника!AF31</f>
        <v>111438</v>
      </c>
      <c r="P30" s="131">
        <f>Поликлиника!AJ31</f>
        <v>111438</v>
      </c>
      <c r="Q30" s="132">
        <f t="shared" si="3"/>
        <v>0</v>
      </c>
      <c r="R30" s="131">
        <f>Поликлиника!AN31</f>
        <v>0</v>
      </c>
      <c r="S30" s="131">
        <f>Поликлиника!AT31</f>
        <v>5423</v>
      </c>
      <c r="T30" s="131">
        <f>Поликлиника!AX31</f>
        <v>5423</v>
      </c>
      <c r="U30" s="132">
        <f t="shared" si="4"/>
        <v>0</v>
      </c>
      <c r="V30" s="131">
        <f>Поликлиника!BB31</f>
        <v>0</v>
      </c>
      <c r="W30" s="134">
        <f>Поликлиника!BH31</f>
        <v>5720</v>
      </c>
      <c r="X30" s="134">
        <f>Поликлиника!BL31</f>
        <v>5720</v>
      </c>
      <c r="Y30" s="132">
        <f t="shared" si="5"/>
        <v>0</v>
      </c>
      <c r="Z30" s="134">
        <f>Поликлиника!BP31</f>
        <v>0</v>
      </c>
      <c r="AA30" s="134">
        <f>Поликлиника!BV31</f>
        <v>8971</v>
      </c>
      <c r="AB30" s="134">
        <f>Поликлиника!BZ31</f>
        <v>8971</v>
      </c>
      <c r="AC30" s="132">
        <f t="shared" si="6"/>
        <v>0</v>
      </c>
      <c r="AD30" s="134">
        <f>Поликлиника!CD31</f>
        <v>0</v>
      </c>
      <c r="AE30" s="134">
        <f>Поликлиника!CL31</f>
        <v>879</v>
      </c>
      <c r="AF30" s="134">
        <f>Поликлиника!CP31</f>
        <v>879</v>
      </c>
      <c r="AG30" s="132">
        <f t="shared" si="7"/>
        <v>0</v>
      </c>
      <c r="AH30" s="134">
        <f>Поликлиника!CT31</f>
        <v>0</v>
      </c>
      <c r="AI30" s="131">
        <f>Поликлиника!CZ31</f>
        <v>53064</v>
      </c>
      <c r="AJ30" s="131">
        <f>Поликлиника!DD31</f>
        <v>53064</v>
      </c>
      <c r="AK30" s="132">
        <f t="shared" si="8"/>
        <v>0</v>
      </c>
      <c r="AL30" s="131">
        <f>Поликлиника!DH31</f>
        <v>0</v>
      </c>
      <c r="AM30" s="134">
        <f>Поликлиника!DN31</f>
        <v>-370206</v>
      </c>
      <c r="AN30" s="134">
        <f>Поликлиника!DR31</f>
        <v>-370206</v>
      </c>
      <c r="AO30" s="132">
        <f t="shared" si="9"/>
        <v>0</v>
      </c>
      <c r="AP30" s="199">
        <f>Поликлиника!DV31</f>
        <v>0</v>
      </c>
      <c r="AQ30" s="200">
        <f>'Круглосуточный стационар'!C31</f>
        <v>5532</v>
      </c>
      <c r="AR30" s="201">
        <f>'Круглосуточный стационар'!I31</f>
        <v>5532</v>
      </c>
      <c r="AS30" s="132">
        <f t="shared" si="10"/>
        <v>0</v>
      </c>
      <c r="AT30" s="201">
        <f>'Круглосуточный стационар'!O31</f>
        <v>0</v>
      </c>
      <c r="AU30" s="202">
        <f>'Дневной стационар'!C31</f>
        <v>873</v>
      </c>
      <c r="AV30" s="131">
        <f>'Дневной стационар'!K31</f>
        <v>873</v>
      </c>
      <c r="AW30" s="132">
        <f t="shared" si="11"/>
        <v>0</v>
      </c>
      <c r="AX30" s="203">
        <f>'Дневной стационар'!S31</f>
        <v>0</v>
      </c>
      <c r="AZ30" s="14"/>
    </row>
    <row r="31" spans="1:52" x14ac:dyDescent="0.25">
      <c r="A31" s="139">
        <f>'Скорая медицинская помощь'!A32</f>
        <v>19</v>
      </c>
      <c r="B31" s="9" t="str">
        <f>'Скорая медицинская помощь'!C32</f>
        <v>ГБУЗ КК ЕРСП</v>
      </c>
      <c r="C31" s="129">
        <f>'Скорая медицинская помощь'!D32</f>
        <v>0</v>
      </c>
      <c r="D31" s="131">
        <f>'Скорая медицинская помощь'!H32</f>
        <v>0</v>
      </c>
      <c r="E31" s="132">
        <f t="shared" si="0"/>
        <v>0</v>
      </c>
      <c r="F31" s="135">
        <f>'Скорая медицинская помощь'!L32</f>
        <v>0</v>
      </c>
      <c r="G31" s="129">
        <f>Поликлиника!D32</f>
        <v>0</v>
      </c>
      <c r="H31" s="131">
        <f>Поликлиника!H32</f>
        <v>0</v>
      </c>
      <c r="I31" s="132">
        <f t="shared" si="1"/>
        <v>0</v>
      </c>
      <c r="J31" s="131">
        <f>Поликлиника!L32</f>
        <v>0</v>
      </c>
      <c r="K31" s="129">
        <f>Поликлиника!R32</f>
        <v>0</v>
      </c>
      <c r="L31" s="131">
        <f>Поликлиника!V32</f>
        <v>0</v>
      </c>
      <c r="M31" s="132">
        <f t="shared" si="2"/>
        <v>0</v>
      </c>
      <c r="N31" s="131">
        <f>Поликлиника!Z32</f>
        <v>0</v>
      </c>
      <c r="O31" s="131">
        <f>Поликлиника!AF32</f>
        <v>1000</v>
      </c>
      <c r="P31" s="131">
        <f>Поликлиника!AJ32</f>
        <v>1000</v>
      </c>
      <c r="Q31" s="132">
        <f t="shared" si="3"/>
        <v>0</v>
      </c>
      <c r="R31" s="131">
        <f>Поликлиника!AN32</f>
        <v>0</v>
      </c>
      <c r="S31" s="131">
        <f>Поликлиника!AT32</f>
        <v>0</v>
      </c>
      <c r="T31" s="131">
        <f>Поликлиника!AX32</f>
        <v>0</v>
      </c>
      <c r="U31" s="132">
        <f t="shared" si="4"/>
        <v>0</v>
      </c>
      <c r="V31" s="131">
        <f>Поликлиника!BB32</f>
        <v>0</v>
      </c>
      <c r="W31" s="134">
        <f>Поликлиника!BH32</f>
        <v>0</v>
      </c>
      <c r="X31" s="134">
        <f>Поликлиника!BL32</f>
        <v>0</v>
      </c>
      <c r="Y31" s="132">
        <f t="shared" si="5"/>
        <v>0</v>
      </c>
      <c r="Z31" s="134">
        <f>Поликлиника!BP32</f>
        <v>0</v>
      </c>
      <c r="AA31" s="134">
        <f>Поликлиника!BV32</f>
        <v>220</v>
      </c>
      <c r="AB31" s="134">
        <f>Поликлиника!BZ32</f>
        <v>220</v>
      </c>
      <c r="AC31" s="132">
        <f t="shared" si="6"/>
        <v>0</v>
      </c>
      <c r="AD31" s="134">
        <f>Поликлиника!CD32</f>
        <v>0</v>
      </c>
      <c r="AE31" s="134">
        <f>Поликлиника!CL32</f>
        <v>0</v>
      </c>
      <c r="AF31" s="134">
        <f>Поликлиника!CP32</f>
        <v>0</v>
      </c>
      <c r="AG31" s="132">
        <f t="shared" si="7"/>
        <v>0</v>
      </c>
      <c r="AH31" s="134">
        <f>Поликлиника!CT32</f>
        <v>0</v>
      </c>
      <c r="AI31" s="131">
        <f>Поликлиника!CZ32</f>
        <v>17271</v>
      </c>
      <c r="AJ31" s="131">
        <f>Поликлиника!DD32</f>
        <v>17271</v>
      </c>
      <c r="AK31" s="132">
        <f t="shared" si="8"/>
        <v>0</v>
      </c>
      <c r="AL31" s="131">
        <f>Поликлиника!DH32</f>
        <v>0</v>
      </c>
      <c r="AM31" s="134">
        <f>Поликлиника!DN32</f>
        <v>0</v>
      </c>
      <c r="AN31" s="134">
        <f>Поликлиника!DR32</f>
        <v>0</v>
      </c>
      <c r="AO31" s="132">
        <f t="shared" si="9"/>
        <v>0</v>
      </c>
      <c r="AP31" s="199">
        <f>Поликлиника!DV32</f>
        <v>0</v>
      </c>
      <c r="AQ31" s="200">
        <f>'Круглосуточный стационар'!C32</f>
        <v>0</v>
      </c>
      <c r="AR31" s="201">
        <f>'Круглосуточный стационар'!I32</f>
        <v>0</v>
      </c>
      <c r="AS31" s="132">
        <f t="shared" si="10"/>
        <v>0</v>
      </c>
      <c r="AT31" s="201">
        <f>'Круглосуточный стационар'!O32</f>
        <v>0</v>
      </c>
      <c r="AU31" s="202">
        <f>'Дневной стационар'!C32</f>
        <v>0</v>
      </c>
      <c r="AV31" s="131">
        <f>'Дневной стационар'!K32</f>
        <v>0</v>
      </c>
      <c r="AW31" s="132">
        <f t="shared" si="11"/>
        <v>0</v>
      </c>
      <c r="AX31" s="203">
        <f>'Дневной стационар'!S32</f>
        <v>0</v>
      </c>
      <c r="AZ31" s="14"/>
    </row>
    <row r="32" spans="1:52" x14ac:dyDescent="0.25">
      <c r="A32" s="139">
        <f>'Скорая медицинская помощь'!A33</f>
        <v>20</v>
      </c>
      <c r="B32" s="9" t="str">
        <f>'Скорая медицинская помощь'!C33</f>
        <v>ГБУЗ КК "МИЛЬКОВСКАЯ РАЙОННАЯ БОЛЬНИЦА"</v>
      </c>
      <c r="C32" s="129">
        <f>'Скорая медицинская помощь'!D33</f>
        <v>1950</v>
      </c>
      <c r="D32" s="131">
        <f>'Скорая медицинская помощь'!H33</f>
        <v>1950</v>
      </c>
      <c r="E32" s="132">
        <f t="shared" si="0"/>
        <v>0</v>
      </c>
      <c r="F32" s="135">
        <f>'Скорая медицинская помощь'!L33</f>
        <v>0</v>
      </c>
      <c r="G32" s="129">
        <f>Поликлиника!D33</f>
        <v>6132</v>
      </c>
      <c r="H32" s="131">
        <f>Поликлиника!H33</f>
        <v>5757</v>
      </c>
      <c r="I32" s="132">
        <f t="shared" si="1"/>
        <v>-375</v>
      </c>
      <c r="J32" s="131">
        <f>Поликлиника!L33</f>
        <v>0</v>
      </c>
      <c r="K32" s="129">
        <f>Поликлиника!R33</f>
        <v>0</v>
      </c>
      <c r="L32" s="131">
        <f>Поликлиника!V33</f>
        <v>0</v>
      </c>
      <c r="M32" s="132">
        <f t="shared" si="2"/>
        <v>0</v>
      </c>
      <c r="N32" s="131">
        <f>Поликлиника!Z33</f>
        <v>0</v>
      </c>
      <c r="O32" s="131">
        <f>Поликлиника!AF33</f>
        <v>27840</v>
      </c>
      <c r="P32" s="131">
        <f>Поликлиника!AJ33</f>
        <v>27840</v>
      </c>
      <c r="Q32" s="132">
        <f t="shared" si="3"/>
        <v>0</v>
      </c>
      <c r="R32" s="131">
        <f>Поликлиника!AN33</f>
        <v>0</v>
      </c>
      <c r="S32" s="131">
        <f>Поликлиника!AT33</f>
        <v>928</v>
      </c>
      <c r="T32" s="131">
        <f>Поликлиника!AX33</f>
        <v>928</v>
      </c>
      <c r="U32" s="132">
        <f t="shared" si="4"/>
        <v>0</v>
      </c>
      <c r="V32" s="131">
        <f>Поликлиника!BB33</f>
        <v>0</v>
      </c>
      <c r="W32" s="134">
        <f>Поликлиника!BH33</f>
        <v>1057</v>
      </c>
      <c r="X32" s="134">
        <f>Поликлиника!BL33</f>
        <v>1057</v>
      </c>
      <c r="Y32" s="132">
        <f t="shared" si="5"/>
        <v>0</v>
      </c>
      <c r="Z32" s="134">
        <f>Поликлиника!BP33</f>
        <v>0</v>
      </c>
      <c r="AA32" s="134">
        <f>Поликлиника!BV33</f>
        <v>694</v>
      </c>
      <c r="AB32" s="134">
        <f>Поликлиника!BZ33</f>
        <v>694</v>
      </c>
      <c r="AC32" s="132">
        <f t="shared" si="6"/>
        <v>0</v>
      </c>
      <c r="AD32" s="134">
        <f>Поликлиника!CD33</f>
        <v>0</v>
      </c>
      <c r="AE32" s="134">
        <f>Поликлиника!CL33</f>
        <v>173</v>
      </c>
      <c r="AF32" s="134">
        <f>Поликлиника!CP33</f>
        <v>173</v>
      </c>
      <c r="AG32" s="132">
        <f t="shared" si="7"/>
        <v>0</v>
      </c>
      <c r="AH32" s="134">
        <f>Поликлиника!CT33</f>
        <v>0</v>
      </c>
      <c r="AI32" s="131">
        <f>Поликлиника!CZ33</f>
        <v>12901</v>
      </c>
      <c r="AJ32" s="131">
        <f>Поликлиника!DD33</f>
        <v>12901</v>
      </c>
      <c r="AK32" s="132">
        <f t="shared" si="8"/>
        <v>0</v>
      </c>
      <c r="AL32" s="131">
        <f>Поликлиника!DH33</f>
        <v>0</v>
      </c>
      <c r="AM32" s="134">
        <f>Поликлиника!DN33</f>
        <v>-175425</v>
      </c>
      <c r="AN32" s="134">
        <f>Поликлиника!DR33</f>
        <v>-175425</v>
      </c>
      <c r="AO32" s="132">
        <f t="shared" si="9"/>
        <v>0</v>
      </c>
      <c r="AP32" s="199">
        <f>Поликлиника!DV33</f>
        <v>0</v>
      </c>
      <c r="AQ32" s="200">
        <f>'Круглосуточный стационар'!C33</f>
        <v>1100</v>
      </c>
      <c r="AR32" s="201">
        <f>'Круглосуточный стационар'!I33</f>
        <v>1100</v>
      </c>
      <c r="AS32" s="132">
        <f t="shared" si="10"/>
        <v>0</v>
      </c>
      <c r="AT32" s="201">
        <f>'Круглосуточный стационар'!O33</f>
        <v>0</v>
      </c>
      <c r="AU32" s="202">
        <f>'Дневной стационар'!C33</f>
        <v>1055</v>
      </c>
      <c r="AV32" s="131">
        <f>'Дневной стационар'!K33</f>
        <v>1055</v>
      </c>
      <c r="AW32" s="132">
        <f t="shared" si="11"/>
        <v>0</v>
      </c>
      <c r="AX32" s="203">
        <f>'Дневной стационар'!S33</f>
        <v>0</v>
      </c>
      <c r="AZ32" s="14"/>
    </row>
    <row r="33" spans="1:52" x14ac:dyDescent="0.25">
      <c r="A33" s="139">
        <f>'Скорая медицинская помощь'!A34</f>
        <v>21</v>
      </c>
      <c r="B33" s="9" t="str">
        <f>'Скорая медицинская помощь'!C34</f>
        <v>ГБУЗ КК "УСТЬ-БОЛЬШЕРЕЦКАЯ РБ"</v>
      </c>
      <c r="C33" s="129">
        <f>'Скорая медицинская помощь'!D34</f>
        <v>2130</v>
      </c>
      <c r="D33" s="131">
        <f>'Скорая медицинская помощь'!H34</f>
        <v>2130</v>
      </c>
      <c r="E33" s="132">
        <f t="shared" si="0"/>
        <v>0</v>
      </c>
      <c r="F33" s="135">
        <f>'Скорая медицинская помощь'!L34</f>
        <v>0</v>
      </c>
      <c r="G33" s="129">
        <f>Поликлиника!D34</f>
        <v>2950</v>
      </c>
      <c r="H33" s="131">
        <f>Поликлиника!H34</f>
        <v>2772</v>
      </c>
      <c r="I33" s="132">
        <f t="shared" si="1"/>
        <v>-178</v>
      </c>
      <c r="J33" s="131">
        <f>Поликлиника!L34</f>
        <v>0</v>
      </c>
      <c r="K33" s="129">
        <f>Поликлиника!R34</f>
        <v>0</v>
      </c>
      <c r="L33" s="131">
        <f>Поликлиника!V34</f>
        <v>0</v>
      </c>
      <c r="M33" s="132">
        <f t="shared" si="2"/>
        <v>0</v>
      </c>
      <c r="N33" s="131">
        <f>Поликлиника!Z34</f>
        <v>0</v>
      </c>
      <c r="O33" s="131">
        <f>Поликлиника!AF34</f>
        <v>6138</v>
      </c>
      <c r="P33" s="131">
        <f>Поликлиника!AJ34</f>
        <v>6138</v>
      </c>
      <c r="Q33" s="132">
        <f t="shared" si="3"/>
        <v>0</v>
      </c>
      <c r="R33" s="131">
        <f>Поликлиника!AN34</f>
        <v>0</v>
      </c>
      <c r="S33" s="131">
        <f>Поликлиника!AT34</f>
        <v>332</v>
      </c>
      <c r="T33" s="131">
        <f>Поликлиника!AX34</f>
        <v>332</v>
      </c>
      <c r="U33" s="132">
        <f t="shared" si="4"/>
        <v>0</v>
      </c>
      <c r="V33" s="131">
        <f>Поликлиника!BB34</f>
        <v>0</v>
      </c>
      <c r="W33" s="134">
        <f>Поликлиника!BH34</f>
        <v>363</v>
      </c>
      <c r="X33" s="134">
        <f>Поликлиника!BL34</f>
        <v>363</v>
      </c>
      <c r="Y33" s="132">
        <f t="shared" si="5"/>
        <v>0</v>
      </c>
      <c r="Z33" s="134">
        <f>Поликлиника!BP34</f>
        <v>0</v>
      </c>
      <c r="AA33" s="134">
        <f>Поликлиника!BV34</f>
        <v>515</v>
      </c>
      <c r="AB33" s="134">
        <f>Поликлиника!BZ34</f>
        <v>515</v>
      </c>
      <c r="AC33" s="132">
        <f t="shared" si="6"/>
        <v>0</v>
      </c>
      <c r="AD33" s="134">
        <f>Поликлиника!CD34</f>
        <v>0</v>
      </c>
      <c r="AE33" s="134">
        <f>Поликлиника!CL34</f>
        <v>61</v>
      </c>
      <c r="AF33" s="134">
        <f>Поликлиника!CP34</f>
        <v>61</v>
      </c>
      <c r="AG33" s="132">
        <f t="shared" si="7"/>
        <v>0</v>
      </c>
      <c r="AH33" s="134">
        <f>Поликлиника!CT34</f>
        <v>0</v>
      </c>
      <c r="AI33" s="131">
        <f>Поликлиника!CZ34</f>
        <v>3292</v>
      </c>
      <c r="AJ33" s="131">
        <f>Поликлиника!DD34</f>
        <v>3292</v>
      </c>
      <c r="AK33" s="132">
        <f t="shared" si="8"/>
        <v>0</v>
      </c>
      <c r="AL33" s="131">
        <f>Поликлиника!DH34</f>
        <v>0</v>
      </c>
      <c r="AM33" s="134">
        <f>Поликлиника!DN34</f>
        <v>-2275</v>
      </c>
      <c r="AN33" s="134">
        <f>Поликлиника!DR34</f>
        <v>-2275</v>
      </c>
      <c r="AO33" s="132">
        <f t="shared" si="9"/>
        <v>0</v>
      </c>
      <c r="AP33" s="199">
        <f>Поликлиника!DV34</f>
        <v>0</v>
      </c>
      <c r="AQ33" s="200">
        <f>'Круглосуточный стационар'!C34</f>
        <v>363</v>
      </c>
      <c r="AR33" s="201">
        <f>'Круглосуточный стационар'!I34</f>
        <v>363</v>
      </c>
      <c r="AS33" s="132">
        <f t="shared" si="10"/>
        <v>0</v>
      </c>
      <c r="AT33" s="201">
        <f>'Круглосуточный стационар'!O34</f>
        <v>0</v>
      </c>
      <c r="AU33" s="202">
        <f>'Дневной стационар'!C34</f>
        <v>141</v>
      </c>
      <c r="AV33" s="131">
        <f>'Дневной стационар'!K34</f>
        <v>141</v>
      </c>
      <c r="AW33" s="132">
        <f t="shared" si="11"/>
        <v>0</v>
      </c>
      <c r="AX33" s="203">
        <f>'Дневной стационар'!S34</f>
        <v>0</v>
      </c>
      <c r="AZ33" s="14"/>
    </row>
    <row r="34" spans="1:52" x14ac:dyDescent="0.25">
      <c r="A34" s="139">
        <f>'Скорая медицинская помощь'!A35</f>
        <v>22</v>
      </c>
      <c r="B34" s="9" t="str">
        <f>'Скорая медицинская помощь'!C35</f>
        <v>ГБУЗ "УСТЬ-КАМЧАТСКАЯ РБ"</v>
      </c>
      <c r="C34" s="129">
        <f>'Скорая медицинская помощь'!D35</f>
        <v>360</v>
      </c>
      <c r="D34" s="131">
        <f>'Скорая медицинская помощь'!H35</f>
        <v>360</v>
      </c>
      <c r="E34" s="132">
        <f t="shared" si="0"/>
        <v>0</v>
      </c>
      <c r="F34" s="135">
        <f>'Скорая медицинская помощь'!L35</f>
        <v>0</v>
      </c>
      <c r="G34" s="129">
        <f>Поликлиника!D35</f>
        <v>2530</v>
      </c>
      <c r="H34" s="131">
        <f>Поликлиника!H35</f>
        <v>2379</v>
      </c>
      <c r="I34" s="132">
        <f t="shared" si="1"/>
        <v>-151</v>
      </c>
      <c r="J34" s="131">
        <f>Поликлиника!L35</f>
        <v>0</v>
      </c>
      <c r="K34" s="129">
        <f>Поликлиника!R35</f>
        <v>0</v>
      </c>
      <c r="L34" s="131">
        <f>Поликлиника!V35</f>
        <v>0</v>
      </c>
      <c r="M34" s="132">
        <f t="shared" si="2"/>
        <v>0</v>
      </c>
      <c r="N34" s="131">
        <f>Поликлиника!Z35</f>
        <v>0</v>
      </c>
      <c r="O34" s="131">
        <f>Поликлиника!AF35</f>
        <v>3622</v>
      </c>
      <c r="P34" s="131">
        <f>Поликлиника!AJ35</f>
        <v>3622</v>
      </c>
      <c r="Q34" s="132">
        <f t="shared" si="3"/>
        <v>0</v>
      </c>
      <c r="R34" s="131">
        <f>Поликлиника!AN35</f>
        <v>0</v>
      </c>
      <c r="S34" s="131">
        <f>Поликлиника!AT35</f>
        <v>285</v>
      </c>
      <c r="T34" s="131">
        <f>Поликлиника!AX35</f>
        <v>285</v>
      </c>
      <c r="U34" s="132">
        <f t="shared" si="4"/>
        <v>0</v>
      </c>
      <c r="V34" s="131">
        <f>Поликлиника!BB35</f>
        <v>0</v>
      </c>
      <c r="W34" s="134">
        <f>Поликлиника!BH35</f>
        <v>292</v>
      </c>
      <c r="X34" s="134">
        <f>Поликлиника!BL35</f>
        <v>292</v>
      </c>
      <c r="Y34" s="132">
        <f t="shared" si="5"/>
        <v>0</v>
      </c>
      <c r="Z34" s="134">
        <f>Поликлиника!BP35</f>
        <v>0</v>
      </c>
      <c r="AA34" s="134">
        <f>Поликлиника!BV35</f>
        <v>44</v>
      </c>
      <c r="AB34" s="134">
        <f>Поликлиника!BZ35</f>
        <v>44</v>
      </c>
      <c r="AC34" s="132">
        <f t="shared" si="6"/>
        <v>0</v>
      </c>
      <c r="AD34" s="134">
        <f>Поликлиника!CD35</f>
        <v>0</v>
      </c>
      <c r="AE34" s="134">
        <f>Поликлиника!CL35</f>
        <v>55</v>
      </c>
      <c r="AF34" s="134">
        <f>Поликлиника!CP35</f>
        <v>55</v>
      </c>
      <c r="AG34" s="132">
        <f t="shared" si="7"/>
        <v>0</v>
      </c>
      <c r="AH34" s="134">
        <f>Поликлиника!CT35</f>
        <v>0</v>
      </c>
      <c r="AI34" s="131">
        <f>Поликлиника!CZ35</f>
        <v>1766</v>
      </c>
      <c r="AJ34" s="131">
        <f>Поликлиника!DD35</f>
        <v>1766</v>
      </c>
      <c r="AK34" s="132">
        <f t="shared" si="8"/>
        <v>0</v>
      </c>
      <c r="AL34" s="131">
        <f>Поликлиника!DH35</f>
        <v>0</v>
      </c>
      <c r="AM34" s="134">
        <f>Поликлиника!DN35</f>
        <v>-2416</v>
      </c>
      <c r="AN34" s="134">
        <f>Поликлиника!DR35</f>
        <v>-2416</v>
      </c>
      <c r="AO34" s="132">
        <f t="shared" si="9"/>
        <v>0</v>
      </c>
      <c r="AP34" s="199">
        <f>Поликлиника!DV35</f>
        <v>0</v>
      </c>
      <c r="AQ34" s="200">
        <f>'Круглосуточный стационар'!C35</f>
        <v>390</v>
      </c>
      <c r="AR34" s="201">
        <f>'Круглосуточный стационар'!I35</f>
        <v>390</v>
      </c>
      <c r="AS34" s="132">
        <f t="shared" si="10"/>
        <v>0</v>
      </c>
      <c r="AT34" s="201">
        <f>'Круглосуточный стационар'!O35</f>
        <v>0</v>
      </c>
      <c r="AU34" s="202">
        <f>'Дневной стационар'!C35</f>
        <v>236</v>
      </c>
      <c r="AV34" s="131">
        <f>'Дневной стационар'!K35</f>
        <v>236</v>
      </c>
      <c r="AW34" s="132">
        <f t="shared" si="11"/>
        <v>0</v>
      </c>
      <c r="AX34" s="203">
        <f>'Дневной стационар'!S35</f>
        <v>0</v>
      </c>
      <c r="AZ34" s="14"/>
    </row>
    <row r="35" spans="1:52" x14ac:dyDescent="0.25">
      <c r="A35" s="139">
        <f>'Скорая медицинская помощь'!A36</f>
        <v>23</v>
      </c>
      <c r="B35" s="9" t="str">
        <f>'Скорая медицинская помощь'!C36</f>
        <v>ГБУЗ КК "КЛЮЧЕВСКАЯ РАЙОННАЯ БОЛЬНИЦА"</v>
      </c>
      <c r="C35" s="129">
        <f>'Скорая медицинская помощь'!D36</f>
        <v>737</v>
      </c>
      <c r="D35" s="131">
        <f>'Скорая медицинская помощь'!H36</f>
        <v>737</v>
      </c>
      <c r="E35" s="132">
        <f t="shared" si="0"/>
        <v>0</v>
      </c>
      <c r="F35" s="135">
        <f>'Скорая медицинская помощь'!L36</f>
        <v>0</v>
      </c>
      <c r="G35" s="129">
        <f>Поликлиника!D36</f>
        <v>3526</v>
      </c>
      <c r="H35" s="131">
        <f>Поликлиника!H36</f>
        <v>3337</v>
      </c>
      <c r="I35" s="132">
        <f t="shared" si="1"/>
        <v>-189</v>
      </c>
      <c r="J35" s="131">
        <f>Поликлиника!L36</f>
        <v>0</v>
      </c>
      <c r="K35" s="129">
        <f>Поликлиника!R36</f>
        <v>0</v>
      </c>
      <c r="L35" s="131">
        <f>Поликлиника!V36</f>
        <v>0</v>
      </c>
      <c r="M35" s="132">
        <f t="shared" si="2"/>
        <v>0</v>
      </c>
      <c r="N35" s="131">
        <f>Поликлиника!Z36</f>
        <v>0</v>
      </c>
      <c r="O35" s="131">
        <f>Поликлиника!AF36</f>
        <v>11132</v>
      </c>
      <c r="P35" s="131">
        <f>Поликлиника!AJ36</f>
        <v>11132</v>
      </c>
      <c r="Q35" s="132">
        <f t="shared" si="3"/>
        <v>0</v>
      </c>
      <c r="R35" s="131">
        <f>Поликлиника!AN36</f>
        <v>0</v>
      </c>
      <c r="S35" s="131">
        <f>Поликлиника!AT36</f>
        <v>491</v>
      </c>
      <c r="T35" s="131">
        <f>Поликлиника!AX36</f>
        <v>491</v>
      </c>
      <c r="U35" s="132">
        <f t="shared" si="4"/>
        <v>0</v>
      </c>
      <c r="V35" s="131">
        <f>Поликлиника!BB36</f>
        <v>0</v>
      </c>
      <c r="W35" s="134">
        <f>Поликлиника!BH36</f>
        <v>536</v>
      </c>
      <c r="X35" s="134">
        <f>Поликлиника!BL36</f>
        <v>536</v>
      </c>
      <c r="Y35" s="132">
        <f t="shared" si="5"/>
        <v>0</v>
      </c>
      <c r="Z35" s="134">
        <f>Поликлиника!BP36</f>
        <v>0</v>
      </c>
      <c r="AA35" s="134">
        <f>Поликлиника!BV36</f>
        <v>340</v>
      </c>
      <c r="AB35" s="134">
        <f>Поликлиника!BZ36</f>
        <v>340</v>
      </c>
      <c r="AC35" s="132">
        <f t="shared" si="6"/>
        <v>0</v>
      </c>
      <c r="AD35" s="134">
        <f>Поликлиника!CD36</f>
        <v>0</v>
      </c>
      <c r="AE35" s="134">
        <f>Поликлиника!CL36</f>
        <v>89</v>
      </c>
      <c r="AF35" s="134">
        <f>Поликлиника!CP36</f>
        <v>89</v>
      </c>
      <c r="AG35" s="132">
        <f t="shared" si="7"/>
        <v>0</v>
      </c>
      <c r="AH35" s="134">
        <f>Поликлиника!CT36</f>
        <v>0</v>
      </c>
      <c r="AI35" s="131">
        <f>Поликлиника!CZ36</f>
        <v>5442</v>
      </c>
      <c r="AJ35" s="131">
        <f>Поликлиника!DD36</f>
        <v>5442</v>
      </c>
      <c r="AK35" s="132">
        <f t="shared" si="8"/>
        <v>0</v>
      </c>
      <c r="AL35" s="131">
        <f>Поликлиника!DH36</f>
        <v>0</v>
      </c>
      <c r="AM35" s="134">
        <f>Поликлиника!DN36</f>
        <v>-9522</v>
      </c>
      <c r="AN35" s="134">
        <f>Поликлиника!DR36</f>
        <v>-9522</v>
      </c>
      <c r="AO35" s="132">
        <f t="shared" si="9"/>
        <v>0</v>
      </c>
      <c r="AP35" s="199">
        <f>Поликлиника!DV36</f>
        <v>0</v>
      </c>
      <c r="AQ35" s="200">
        <f>'Круглосуточный стационар'!C36</f>
        <v>601</v>
      </c>
      <c r="AR35" s="201">
        <f>'Круглосуточный стационар'!I36</f>
        <v>601</v>
      </c>
      <c r="AS35" s="132">
        <f t="shared" si="10"/>
        <v>0</v>
      </c>
      <c r="AT35" s="201">
        <f>'Круглосуточный стационар'!O36</f>
        <v>0</v>
      </c>
      <c r="AU35" s="202">
        <f>'Дневной стационар'!C36</f>
        <v>277</v>
      </c>
      <c r="AV35" s="131">
        <f>'Дневной стационар'!K36</f>
        <v>277</v>
      </c>
      <c r="AW35" s="132">
        <f t="shared" si="11"/>
        <v>0</v>
      </c>
      <c r="AX35" s="203">
        <f>'Дневной стационар'!S36</f>
        <v>0</v>
      </c>
      <c r="AZ35" s="14"/>
    </row>
    <row r="36" spans="1:52" x14ac:dyDescent="0.25">
      <c r="A36" s="139">
        <f>'Скорая медицинская помощь'!A37</f>
        <v>24</v>
      </c>
      <c r="B36" s="9" t="str">
        <f>'Скорая медицинская помощь'!C37</f>
        <v>ГБУЗ КК СРБ</v>
      </c>
      <c r="C36" s="129">
        <f>'Скорая медицинская помощь'!D37</f>
        <v>542</v>
      </c>
      <c r="D36" s="131">
        <f>'Скорая медицинская помощь'!H37</f>
        <v>542</v>
      </c>
      <c r="E36" s="132">
        <f t="shared" si="0"/>
        <v>0</v>
      </c>
      <c r="F36" s="135">
        <f>'Скорая медицинская помощь'!L37</f>
        <v>0</v>
      </c>
      <c r="G36" s="129">
        <f>Поликлиника!D37</f>
        <v>1351</v>
      </c>
      <c r="H36" s="131">
        <f>Поликлиника!H37</f>
        <v>1267</v>
      </c>
      <c r="I36" s="132">
        <f t="shared" si="1"/>
        <v>-84</v>
      </c>
      <c r="J36" s="131">
        <f>Поликлиника!L37</f>
        <v>0</v>
      </c>
      <c r="K36" s="129">
        <f>Поликлиника!R37</f>
        <v>0</v>
      </c>
      <c r="L36" s="131">
        <f>Поликлиника!V37</f>
        <v>0</v>
      </c>
      <c r="M36" s="132">
        <f t="shared" si="2"/>
        <v>0</v>
      </c>
      <c r="N36" s="131">
        <f>Поликлиника!Z37</f>
        <v>0</v>
      </c>
      <c r="O36" s="131">
        <f>Поликлиника!AF37</f>
        <v>2462</v>
      </c>
      <c r="P36" s="131">
        <f>Поликлиника!AJ37</f>
        <v>2462</v>
      </c>
      <c r="Q36" s="132">
        <f t="shared" si="3"/>
        <v>0</v>
      </c>
      <c r="R36" s="131">
        <f>Поликлиника!AN37</f>
        <v>0</v>
      </c>
      <c r="S36" s="131">
        <f>Поликлиника!AT37</f>
        <v>230</v>
      </c>
      <c r="T36" s="131">
        <f>Поликлиника!AX37</f>
        <v>230</v>
      </c>
      <c r="U36" s="132">
        <f t="shared" si="4"/>
        <v>0</v>
      </c>
      <c r="V36" s="131">
        <f>Поликлиника!BB37</f>
        <v>0</v>
      </c>
      <c r="W36" s="134">
        <f>Поликлиника!BH37</f>
        <v>188</v>
      </c>
      <c r="X36" s="134">
        <f>Поликлиника!BL37</f>
        <v>188</v>
      </c>
      <c r="Y36" s="132">
        <f t="shared" si="5"/>
        <v>0</v>
      </c>
      <c r="Z36" s="134">
        <f>Поликлиника!BP37</f>
        <v>0</v>
      </c>
      <c r="AA36" s="134">
        <f>Поликлиника!BV37</f>
        <v>365</v>
      </c>
      <c r="AB36" s="134">
        <f>Поликлиника!BZ37</f>
        <v>365</v>
      </c>
      <c r="AC36" s="132">
        <f t="shared" si="6"/>
        <v>0</v>
      </c>
      <c r="AD36" s="134">
        <f>Поликлиника!CD37</f>
        <v>0</v>
      </c>
      <c r="AE36" s="134">
        <f>Поликлиника!CL37</f>
        <v>37</v>
      </c>
      <c r="AF36" s="134">
        <f>Поликлиника!CP37</f>
        <v>37</v>
      </c>
      <c r="AG36" s="132">
        <f t="shared" si="7"/>
        <v>0</v>
      </c>
      <c r="AH36" s="134">
        <f>Поликлиника!CT37</f>
        <v>0</v>
      </c>
      <c r="AI36" s="131">
        <f>Поликлиника!CZ37</f>
        <v>1419</v>
      </c>
      <c r="AJ36" s="131">
        <f>Поликлиника!DD37</f>
        <v>1419</v>
      </c>
      <c r="AK36" s="132">
        <f t="shared" si="8"/>
        <v>0</v>
      </c>
      <c r="AL36" s="131">
        <f>Поликлиника!DH37</f>
        <v>0</v>
      </c>
      <c r="AM36" s="134">
        <f>Поликлиника!DN37</f>
        <v>-4257</v>
      </c>
      <c r="AN36" s="134">
        <f>Поликлиника!DR37</f>
        <v>-4257</v>
      </c>
      <c r="AO36" s="132">
        <f t="shared" si="9"/>
        <v>0</v>
      </c>
      <c r="AP36" s="199">
        <f>Поликлиника!DV37</f>
        <v>0</v>
      </c>
      <c r="AQ36" s="200">
        <f>'Круглосуточный стационар'!C37</f>
        <v>315</v>
      </c>
      <c r="AR36" s="201">
        <f>'Круглосуточный стационар'!I37</f>
        <v>315</v>
      </c>
      <c r="AS36" s="132">
        <f t="shared" si="10"/>
        <v>0</v>
      </c>
      <c r="AT36" s="201">
        <f>'Круглосуточный стационар'!O37</f>
        <v>0</v>
      </c>
      <c r="AU36" s="202">
        <f>'Дневной стационар'!C37</f>
        <v>167</v>
      </c>
      <c r="AV36" s="131">
        <f>'Дневной стационар'!K37</f>
        <v>167</v>
      </c>
      <c r="AW36" s="132">
        <f t="shared" si="11"/>
        <v>0</v>
      </c>
      <c r="AX36" s="203">
        <f>'Дневной стационар'!S37</f>
        <v>0</v>
      </c>
      <c r="AZ36" s="14"/>
    </row>
    <row r="37" spans="1:52" x14ac:dyDescent="0.25">
      <c r="A37" s="139">
        <f>'Скорая медицинская помощь'!A38</f>
        <v>25</v>
      </c>
      <c r="B37" s="9" t="str">
        <f>'Скорая медицинская помощь'!C38</f>
        <v>ГБУЗ КК БЫСТРИНСКАЯ РБ</v>
      </c>
      <c r="C37" s="129">
        <f>'Скорая медицинская помощь'!D38</f>
        <v>482</v>
      </c>
      <c r="D37" s="131">
        <f>'Скорая медицинская помощь'!H38</f>
        <v>482</v>
      </c>
      <c r="E37" s="132">
        <f t="shared" si="0"/>
        <v>0</v>
      </c>
      <c r="F37" s="135">
        <f>'Скорая медицинская помощь'!L38</f>
        <v>0</v>
      </c>
      <c r="G37" s="129">
        <f>Поликлиника!D38</f>
        <v>1712</v>
      </c>
      <c r="H37" s="131">
        <f>Поликлиника!H38</f>
        <v>1614</v>
      </c>
      <c r="I37" s="132">
        <f t="shared" si="1"/>
        <v>-98</v>
      </c>
      <c r="J37" s="131">
        <f>Поликлиника!L38</f>
        <v>0</v>
      </c>
      <c r="K37" s="129">
        <f>Поликлиника!R38</f>
        <v>0</v>
      </c>
      <c r="L37" s="131">
        <f>Поликлиника!V38</f>
        <v>0</v>
      </c>
      <c r="M37" s="132">
        <f t="shared" si="2"/>
        <v>0</v>
      </c>
      <c r="N37" s="131">
        <f>Поликлиника!Z38</f>
        <v>0</v>
      </c>
      <c r="O37" s="131">
        <f>Поликлиника!AF38</f>
        <v>4242</v>
      </c>
      <c r="P37" s="131">
        <f>Поликлиника!AJ38</f>
        <v>4242</v>
      </c>
      <c r="Q37" s="132">
        <f t="shared" si="3"/>
        <v>0</v>
      </c>
      <c r="R37" s="131">
        <f>Поликлиника!AN38</f>
        <v>0</v>
      </c>
      <c r="S37" s="131">
        <f>Поликлиника!AT38</f>
        <v>152</v>
      </c>
      <c r="T37" s="131">
        <f>Поликлиника!AX38</f>
        <v>152</v>
      </c>
      <c r="U37" s="132">
        <f t="shared" si="4"/>
        <v>0</v>
      </c>
      <c r="V37" s="131">
        <f>Поликлиника!BB38</f>
        <v>0</v>
      </c>
      <c r="W37" s="134">
        <f>Поликлиника!BH38</f>
        <v>140</v>
      </c>
      <c r="X37" s="134">
        <f>Поликлиника!BL38</f>
        <v>140</v>
      </c>
      <c r="Y37" s="132">
        <f t="shared" si="5"/>
        <v>0</v>
      </c>
      <c r="Z37" s="134">
        <f>Поликлиника!BP38</f>
        <v>0</v>
      </c>
      <c r="AA37" s="134">
        <f>Поликлиника!BV38</f>
        <v>12</v>
      </c>
      <c r="AB37" s="134">
        <f>Поликлиника!BZ38</f>
        <v>12</v>
      </c>
      <c r="AC37" s="132">
        <f t="shared" si="6"/>
        <v>0</v>
      </c>
      <c r="AD37" s="134">
        <f>Поликлиника!CD38</f>
        <v>0</v>
      </c>
      <c r="AE37" s="134">
        <f>Поликлиника!CL38</f>
        <v>16</v>
      </c>
      <c r="AF37" s="134">
        <f>Поликлиника!CP38</f>
        <v>16</v>
      </c>
      <c r="AG37" s="132">
        <f t="shared" si="7"/>
        <v>0</v>
      </c>
      <c r="AH37" s="134">
        <f>Поликлиника!CT38</f>
        <v>0</v>
      </c>
      <c r="AI37" s="131">
        <f>Поликлиника!CZ38</f>
        <v>2501</v>
      </c>
      <c r="AJ37" s="131">
        <f>Поликлиника!DD38</f>
        <v>2501</v>
      </c>
      <c r="AK37" s="132">
        <f t="shared" si="8"/>
        <v>0</v>
      </c>
      <c r="AL37" s="131">
        <f>Поликлиника!DH38</f>
        <v>0</v>
      </c>
      <c r="AM37" s="134">
        <f>Поликлиника!DN38</f>
        <v>-284</v>
      </c>
      <c r="AN37" s="134">
        <f>Поликлиника!DR38</f>
        <v>-284</v>
      </c>
      <c r="AO37" s="132">
        <f t="shared" si="9"/>
        <v>0</v>
      </c>
      <c r="AP37" s="199">
        <f>Поликлиника!DV38</f>
        <v>0</v>
      </c>
      <c r="AQ37" s="200">
        <f>'Круглосуточный стационар'!C38</f>
        <v>316</v>
      </c>
      <c r="AR37" s="201">
        <f>'Круглосуточный стационар'!I38</f>
        <v>316</v>
      </c>
      <c r="AS37" s="132">
        <f t="shared" si="10"/>
        <v>0</v>
      </c>
      <c r="AT37" s="201">
        <f>'Круглосуточный стационар'!O38</f>
        <v>0</v>
      </c>
      <c r="AU37" s="202">
        <f>'Дневной стационар'!C38</f>
        <v>175</v>
      </c>
      <c r="AV37" s="131">
        <f>'Дневной стационар'!K38</f>
        <v>175</v>
      </c>
      <c r="AW37" s="132">
        <f t="shared" si="11"/>
        <v>0</v>
      </c>
      <c r="AX37" s="203">
        <f>'Дневной стационар'!S38</f>
        <v>0</v>
      </c>
      <c r="AZ37" s="14"/>
    </row>
    <row r="38" spans="1:52" x14ac:dyDescent="0.25">
      <c r="A38" s="139">
        <f>'Скорая медицинская помощь'!A39</f>
        <v>26</v>
      </c>
      <c r="B38" s="9" t="str">
        <f>'Скорая медицинская помощь'!C39</f>
        <v>ГБУЗ КК ВГБ</v>
      </c>
      <c r="C38" s="129">
        <f>'Скорая медицинская помощь'!D39</f>
        <v>3038</v>
      </c>
      <c r="D38" s="131">
        <f>'Скорая медицинская помощь'!H39</f>
        <v>3038</v>
      </c>
      <c r="E38" s="132">
        <f t="shared" si="0"/>
        <v>0</v>
      </c>
      <c r="F38" s="135">
        <f>'Скорая медицинская помощь'!L39</f>
        <v>0</v>
      </c>
      <c r="G38" s="129">
        <f>Поликлиника!D39</f>
        <v>16624</v>
      </c>
      <c r="H38" s="131">
        <f>Поликлиника!H39</f>
        <v>15726</v>
      </c>
      <c r="I38" s="132">
        <f t="shared" si="1"/>
        <v>-898</v>
      </c>
      <c r="J38" s="131">
        <f>Поликлиника!L39</f>
        <v>0</v>
      </c>
      <c r="K38" s="129">
        <f>Поликлиника!R39</f>
        <v>0</v>
      </c>
      <c r="L38" s="131">
        <f>Поликлиника!V39</f>
        <v>0</v>
      </c>
      <c r="M38" s="132">
        <f t="shared" si="2"/>
        <v>0</v>
      </c>
      <c r="N38" s="131">
        <f>Поликлиника!Z39</f>
        <v>0</v>
      </c>
      <c r="O38" s="131">
        <f>Поликлиника!AF39</f>
        <v>42898</v>
      </c>
      <c r="P38" s="131">
        <f>Поликлиника!AJ39</f>
        <v>42898</v>
      </c>
      <c r="Q38" s="132">
        <f t="shared" si="3"/>
        <v>0</v>
      </c>
      <c r="R38" s="131">
        <f>Поликлиника!AN39</f>
        <v>0</v>
      </c>
      <c r="S38" s="131">
        <f>Поликлиника!AT39</f>
        <v>1870</v>
      </c>
      <c r="T38" s="131">
        <f>Поликлиника!AX39</f>
        <v>1870</v>
      </c>
      <c r="U38" s="132">
        <f t="shared" si="4"/>
        <v>0</v>
      </c>
      <c r="V38" s="131">
        <f>Поликлиника!BB39</f>
        <v>0</v>
      </c>
      <c r="W38" s="134">
        <f>Поликлиника!BH39</f>
        <v>1777</v>
      </c>
      <c r="X38" s="134">
        <f>Поликлиника!BL39</f>
        <v>1777</v>
      </c>
      <c r="Y38" s="132">
        <f t="shared" si="5"/>
        <v>0</v>
      </c>
      <c r="Z38" s="134">
        <f>Поликлиника!BP39</f>
        <v>0</v>
      </c>
      <c r="AA38" s="134">
        <f>Поликлиника!BV39</f>
        <v>2281</v>
      </c>
      <c r="AB38" s="134">
        <f>Поликлиника!BZ39</f>
        <v>2281</v>
      </c>
      <c r="AC38" s="132">
        <f t="shared" si="6"/>
        <v>0</v>
      </c>
      <c r="AD38" s="134">
        <f>Поликлиника!CD39</f>
        <v>0</v>
      </c>
      <c r="AE38" s="134">
        <f>Поликлиника!CL39</f>
        <v>283</v>
      </c>
      <c r="AF38" s="134">
        <f>Поликлиника!CP39</f>
        <v>283</v>
      </c>
      <c r="AG38" s="132">
        <f t="shared" si="7"/>
        <v>0</v>
      </c>
      <c r="AH38" s="134">
        <f>Поликлиника!CT39</f>
        <v>0</v>
      </c>
      <c r="AI38" s="131">
        <f>Поликлиника!CZ39</f>
        <v>25685</v>
      </c>
      <c r="AJ38" s="131">
        <f>Поликлиника!DD39</f>
        <v>25685</v>
      </c>
      <c r="AK38" s="132">
        <f t="shared" si="8"/>
        <v>0</v>
      </c>
      <c r="AL38" s="131">
        <f>Поликлиника!DH39</f>
        <v>0</v>
      </c>
      <c r="AM38" s="134">
        <f>Поликлиника!DN39</f>
        <v>-28269</v>
      </c>
      <c r="AN38" s="134">
        <f>Поликлиника!DR39</f>
        <v>-28269</v>
      </c>
      <c r="AO38" s="132">
        <f t="shared" si="9"/>
        <v>0</v>
      </c>
      <c r="AP38" s="199">
        <f>Поликлиника!DV39</f>
        <v>0</v>
      </c>
      <c r="AQ38" s="200">
        <f>'Круглосуточный стационар'!C39</f>
        <v>1581</v>
      </c>
      <c r="AR38" s="201">
        <f>'Круглосуточный стационар'!I39</f>
        <v>1581</v>
      </c>
      <c r="AS38" s="132">
        <f t="shared" si="10"/>
        <v>0</v>
      </c>
      <c r="AT38" s="201">
        <f>'Круглосуточный стационар'!O39</f>
        <v>0</v>
      </c>
      <c r="AU38" s="202">
        <f>'Дневной стационар'!C39</f>
        <v>485</v>
      </c>
      <c r="AV38" s="131">
        <f>'Дневной стационар'!K39</f>
        <v>485</v>
      </c>
      <c r="AW38" s="132">
        <f t="shared" si="11"/>
        <v>0</v>
      </c>
      <c r="AX38" s="203">
        <f>'Дневной стационар'!S39</f>
        <v>0</v>
      </c>
      <c r="AZ38" s="14"/>
    </row>
    <row r="39" spans="1:52" x14ac:dyDescent="0.25">
      <c r="A39" s="139">
        <f>'Скорая медицинская помощь'!A40</f>
        <v>27</v>
      </c>
      <c r="B39" s="9" t="str">
        <f>'Скорая медицинская помощь'!C40</f>
        <v>ГБУЗ КК НРБ</v>
      </c>
      <c r="C39" s="129">
        <f>'Скорая медицинская помощь'!D40</f>
        <v>0</v>
      </c>
      <c r="D39" s="131">
        <f>'Скорая медицинская помощь'!H40</f>
        <v>0</v>
      </c>
      <c r="E39" s="132">
        <f t="shared" si="0"/>
        <v>0</v>
      </c>
      <c r="F39" s="135">
        <f>'Скорая медицинская помощь'!L40</f>
        <v>0</v>
      </c>
      <c r="G39" s="129">
        <f>Поликлиника!D40</f>
        <v>116</v>
      </c>
      <c r="H39" s="131">
        <f>Поликлиника!H40</f>
        <v>116</v>
      </c>
      <c r="I39" s="132">
        <f t="shared" si="1"/>
        <v>0</v>
      </c>
      <c r="J39" s="131">
        <f>Поликлиника!L40</f>
        <v>0</v>
      </c>
      <c r="K39" s="129">
        <f>Поликлиника!R40</f>
        <v>0</v>
      </c>
      <c r="L39" s="131">
        <f>Поликлиника!V40</f>
        <v>0</v>
      </c>
      <c r="M39" s="132">
        <f t="shared" si="2"/>
        <v>0</v>
      </c>
      <c r="N39" s="131">
        <f>Поликлиника!Z40</f>
        <v>0</v>
      </c>
      <c r="O39" s="131">
        <f>Поликлиника!AF40</f>
        <v>1308</v>
      </c>
      <c r="P39" s="131">
        <f>Поликлиника!AJ40</f>
        <v>1308</v>
      </c>
      <c r="Q39" s="132">
        <f t="shared" si="3"/>
        <v>0</v>
      </c>
      <c r="R39" s="131">
        <f>Поликлиника!AN40</f>
        <v>0</v>
      </c>
      <c r="S39" s="131">
        <f>Поликлиника!AT40</f>
        <v>43</v>
      </c>
      <c r="T39" s="131">
        <f>Поликлиника!AX40</f>
        <v>43</v>
      </c>
      <c r="U39" s="132">
        <f t="shared" si="4"/>
        <v>0</v>
      </c>
      <c r="V39" s="131">
        <f>Поликлиника!BB40</f>
        <v>0</v>
      </c>
      <c r="W39" s="134">
        <f>Поликлиника!BH40</f>
        <v>44</v>
      </c>
      <c r="X39" s="134">
        <f>Поликлиника!BL40</f>
        <v>44</v>
      </c>
      <c r="Y39" s="132">
        <f t="shared" si="5"/>
        <v>0</v>
      </c>
      <c r="Z39" s="134">
        <f>Поликлиника!BP40</f>
        <v>0</v>
      </c>
      <c r="AA39" s="134">
        <f>Поликлиника!BV40</f>
        <v>0</v>
      </c>
      <c r="AB39" s="134">
        <f>Поликлиника!BZ40</f>
        <v>0</v>
      </c>
      <c r="AC39" s="132">
        <f t="shared" si="6"/>
        <v>0</v>
      </c>
      <c r="AD39" s="134">
        <f>Поликлиника!CD40</f>
        <v>0</v>
      </c>
      <c r="AE39" s="134">
        <f>Поликлиника!CL40</f>
        <v>5</v>
      </c>
      <c r="AF39" s="134">
        <f>Поликлиника!CP40</f>
        <v>5</v>
      </c>
      <c r="AG39" s="132">
        <f t="shared" si="7"/>
        <v>0</v>
      </c>
      <c r="AH39" s="134">
        <f>Поликлиника!CT40</f>
        <v>0</v>
      </c>
      <c r="AI39" s="131">
        <f>Поликлиника!CZ40</f>
        <v>589</v>
      </c>
      <c r="AJ39" s="131">
        <f>Поликлиника!DD40</f>
        <v>589</v>
      </c>
      <c r="AK39" s="132">
        <f t="shared" si="8"/>
        <v>0</v>
      </c>
      <c r="AL39" s="131">
        <f>Поликлиника!DH40</f>
        <v>0</v>
      </c>
      <c r="AM39" s="134">
        <f>Поликлиника!DN40</f>
        <v>-340</v>
      </c>
      <c r="AN39" s="134">
        <f>Поликлиника!DR40</f>
        <v>-340</v>
      </c>
      <c r="AO39" s="132">
        <f t="shared" si="9"/>
        <v>0</v>
      </c>
      <c r="AP39" s="199">
        <f>Поликлиника!DV40</f>
        <v>0</v>
      </c>
      <c r="AQ39" s="200">
        <f>'Круглосуточный стационар'!C40</f>
        <v>40</v>
      </c>
      <c r="AR39" s="201">
        <f>'Круглосуточный стационар'!I40</f>
        <v>40</v>
      </c>
      <c r="AS39" s="132">
        <f t="shared" si="10"/>
        <v>0</v>
      </c>
      <c r="AT39" s="201">
        <f>'Круглосуточный стационар'!O40</f>
        <v>0</v>
      </c>
      <c r="AU39" s="202">
        <f>'Дневной стационар'!C40</f>
        <v>29</v>
      </c>
      <c r="AV39" s="131">
        <f>'Дневной стационар'!K40</f>
        <v>29</v>
      </c>
      <c r="AW39" s="132">
        <f t="shared" si="11"/>
        <v>0</v>
      </c>
      <c r="AX39" s="203">
        <f>'Дневной стационар'!S40</f>
        <v>0</v>
      </c>
      <c r="AZ39" s="14"/>
    </row>
    <row r="40" spans="1:52" x14ac:dyDescent="0.25">
      <c r="A40" s="139">
        <f>'Скорая медицинская помощь'!A41</f>
        <v>28</v>
      </c>
      <c r="B40" s="9" t="str">
        <f>'Скорая медицинская помощь'!C41</f>
        <v>ГБУЗ КК "ТИГИЛЬСКАЯ РБ"</v>
      </c>
      <c r="C40" s="129">
        <f>'Скорая медицинская помощь'!D41</f>
        <v>1238</v>
      </c>
      <c r="D40" s="131">
        <f>'Скорая медицинская помощь'!H41</f>
        <v>1238</v>
      </c>
      <c r="E40" s="132">
        <f t="shared" si="0"/>
        <v>0</v>
      </c>
      <c r="F40" s="135">
        <f>'Скорая медицинская помощь'!L41</f>
        <v>0</v>
      </c>
      <c r="G40" s="129">
        <f>Поликлиника!D41</f>
        <v>2232</v>
      </c>
      <c r="H40" s="131">
        <f>Поликлиника!H41</f>
        <v>2102</v>
      </c>
      <c r="I40" s="132">
        <f t="shared" si="1"/>
        <v>-130</v>
      </c>
      <c r="J40" s="131">
        <f>Поликлиника!L41</f>
        <v>0</v>
      </c>
      <c r="K40" s="129">
        <f>Поликлиника!R41</f>
        <v>0</v>
      </c>
      <c r="L40" s="131">
        <f>Поликлиника!V41</f>
        <v>0</v>
      </c>
      <c r="M40" s="132">
        <f t="shared" si="2"/>
        <v>0</v>
      </c>
      <c r="N40" s="131">
        <f>Поликлиника!Z41</f>
        <v>0</v>
      </c>
      <c r="O40" s="131">
        <f>Поликлиника!AF41</f>
        <v>4137</v>
      </c>
      <c r="P40" s="131">
        <f>Поликлиника!AJ41</f>
        <v>4137</v>
      </c>
      <c r="Q40" s="132">
        <f t="shared" si="3"/>
        <v>0</v>
      </c>
      <c r="R40" s="131">
        <f>Поликлиника!AN41</f>
        <v>0</v>
      </c>
      <c r="S40" s="131">
        <f>Поликлиника!AT41</f>
        <v>162</v>
      </c>
      <c r="T40" s="131">
        <f>Поликлиника!AX41</f>
        <v>162</v>
      </c>
      <c r="U40" s="132">
        <f t="shared" si="4"/>
        <v>0</v>
      </c>
      <c r="V40" s="131">
        <f>Поликлиника!BB41</f>
        <v>0</v>
      </c>
      <c r="W40" s="134">
        <f>Поликлиника!BH41</f>
        <v>172</v>
      </c>
      <c r="X40" s="134">
        <f>Поликлиника!BL41</f>
        <v>172</v>
      </c>
      <c r="Y40" s="132">
        <f t="shared" si="5"/>
        <v>0</v>
      </c>
      <c r="Z40" s="134">
        <f>Поликлиника!BP41</f>
        <v>0</v>
      </c>
      <c r="AA40" s="134">
        <f>Поликлиника!BV41</f>
        <v>722</v>
      </c>
      <c r="AB40" s="134">
        <f>Поликлиника!BZ41</f>
        <v>722</v>
      </c>
      <c r="AC40" s="132">
        <f t="shared" si="6"/>
        <v>0</v>
      </c>
      <c r="AD40" s="134">
        <f>Поликлиника!CD41</f>
        <v>0</v>
      </c>
      <c r="AE40" s="134">
        <f>Поликлиника!CL41</f>
        <v>29</v>
      </c>
      <c r="AF40" s="134">
        <f>Поликлиника!CP41</f>
        <v>29</v>
      </c>
      <c r="AG40" s="132">
        <f t="shared" si="7"/>
        <v>0</v>
      </c>
      <c r="AH40" s="134">
        <f>Поликлиника!CT41</f>
        <v>0</v>
      </c>
      <c r="AI40" s="131">
        <f>Поликлиника!CZ41</f>
        <v>4504</v>
      </c>
      <c r="AJ40" s="131">
        <f>Поликлиника!DD41</f>
        <v>4504</v>
      </c>
      <c r="AK40" s="132">
        <f t="shared" si="8"/>
        <v>0</v>
      </c>
      <c r="AL40" s="131">
        <f>Поликлиника!DH41</f>
        <v>0</v>
      </c>
      <c r="AM40" s="134">
        <f>Поликлиника!DN41</f>
        <v>-2920</v>
      </c>
      <c r="AN40" s="134">
        <f>Поликлиника!DR41</f>
        <v>-2920</v>
      </c>
      <c r="AO40" s="132">
        <f t="shared" si="9"/>
        <v>0</v>
      </c>
      <c r="AP40" s="199">
        <f>Поликлиника!DV41</f>
        <v>0</v>
      </c>
      <c r="AQ40" s="200">
        <f>'Круглосуточный стационар'!C41</f>
        <v>441</v>
      </c>
      <c r="AR40" s="201">
        <f>'Круглосуточный стационар'!I41</f>
        <v>441</v>
      </c>
      <c r="AS40" s="132">
        <f t="shared" si="10"/>
        <v>0</v>
      </c>
      <c r="AT40" s="201">
        <f>'Круглосуточный стационар'!O41</f>
        <v>0</v>
      </c>
      <c r="AU40" s="202">
        <f>'Дневной стационар'!C41</f>
        <v>152</v>
      </c>
      <c r="AV40" s="131">
        <f>'Дневной стационар'!K41</f>
        <v>152</v>
      </c>
      <c r="AW40" s="132">
        <f t="shared" si="11"/>
        <v>0</v>
      </c>
      <c r="AX40" s="203">
        <f>'Дневной стационар'!S41</f>
        <v>0</v>
      </c>
      <c r="AZ40" s="14"/>
    </row>
    <row r="41" spans="1:52" x14ac:dyDescent="0.25">
      <c r="A41" s="139">
        <f>'Скорая медицинская помощь'!A42</f>
        <v>29</v>
      </c>
      <c r="B41" s="9" t="str">
        <f>'Скорая медицинская помощь'!C42</f>
        <v>ГБУЗ КК КРБ</v>
      </c>
      <c r="C41" s="129">
        <f>'Скорая медицинская помощь'!D42</f>
        <v>610</v>
      </c>
      <c r="D41" s="131">
        <f>'Скорая медицинская помощь'!H42</f>
        <v>610</v>
      </c>
      <c r="E41" s="132">
        <f t="shared" si="0"/>
        <v>0</v>
      </c>
      <c r="F41" s="135">
        <f>'Скорая медицинская помощь'!L42</f>
        <v>0</v>
      </c>
      <c r="G41" s="129">
        <f>Поликлиника!D42</f>
        <v>2332</v>
      </c>
      <c r="H41" s="131">
        <f>Поликлиника!H42</f>
        <v>2198</v>
      </c>
      <c r="I41" s="132">
        <f t="shared" si="1"/>
        <v>-134</v>
      </c>
      <c r="J41" s="131">
        <f>Поликлиника!L42</f>
        <v>0</v>
      </c>
      <c r="K41" s="129">
        <f>Поликлиника!R42</f>
        <v>0</v>
      </c>
      <c r="L41" s="131">
        <f>Поликлиника!V42</f>
        <v>0</v>
      </c>
      <c r="M41" s="132">
        <f t="shared" si="2"/>
        <v>0</v>
      </c>
      <c r="N41" s="131">
        <f>Поликлиника!Z42</f>
        <v>0</v>
      </c>
      <c r="O41" s="131">
        <f>Поликлиника!AF42</f>
        <v>2764</v>
      </c>
      <c r="P41" s="131">
        <f>Поликлиника!AJ42</f>
        <v>2764</v>
      </c>
      <c r="Q41" s="132">
        <f t="shared" si="3"/>
        <v>0</v>
      </c>
      <c r="R41" s="131">
        <f>Поликлиника!AN42</f>
        <v>0</v>
      </c>
      <c r="S41" s="131">
        <f>Поликлиника!AT42</f>
        <v>266</v>
      </c>
      <c r="T41" s="131">
        <f>Поликлиника!AX42</f>
        <v>266</v>
      </c>
      <c r="U41" s="132">
        <f t="shared" si="4"/>
        <v>0</v>
      </c>
      <c r="V41" s="131">
        <f>Поликлиника!BB42</f>
        <v>0</v>
      </c>
      <c r="W41" s="134">
        <f>Поликлиника!BH42</f>
        <v>279</v>
      </c>
      <c r="X41" s="134">
        <f>Поликлиника!BL42</f>
        <v>279</v>
      </c>
      <c r="Y41" s="132">
        <f t="shared" si="5"/>
        <v>0</v>
      </c>
      <c r="Z41" s="134">
        <f>Поликлиника!BP42</f>
        <v>0</v>
      </c>
      <c r="AA41" s="134">
        <f>Поликлиника!BV42</f>
        <v>75</v>
      </c>
      <c r="AB41" s="134">
        <f>Поликлиника!BZ42</f>
        <v>75</v>
      </c>
      <c r="AC41" s="132">
        <f t="shared" si="6"/>
        <v>0</v>
      </c>
      <c r="AD41" s="134">
        <f>Поликлиника!CD42</f>
        <v>0</v>
      </c>
      <c r="AE41" s="134">
        <f>Поликлиника!CL42</f>
        <v>5</v>
      </c>
      <c r="AF41" s="134">
        <f>Поликлиника!CP42</f>
        <v>5</v>
      </c>
      <c r="AG41" s="132">
        <f t="shared" si="7"/>
        <v>0</v>
      </c>
      <c r="AH41" s="134">
        <f>Поликлиника!CT42</f>
        <v>0</v>
      </c>
      <c r="AI41" s="131">
        <f>Поликлиника!CZ42</f>
        <v>1888</v>
      </c>
      <c r="AJ41" s="131">
        <f>Поликлиника!DD42</f>
        <v>1888</v>
      </c>
      <c r="AK41" s="132">
        <f t="shared" si="8"/>
        <v>0</v>
      </c>
      <c r="AL41" s="131">
        <f>Поликлиника!DH42</f>
        <v>0</v>
      </c>
      <c r="AM41" s="134">
        <f>Поликлиника!DN42</f>
        <v>-44</v>
      </c>
      <c r="AN41" s="134">
        <f>Поликлиника!DR42</f>
        <v>-44</v>
      </c>
      <c r="AO41" s="132">
        <f t="shared" si="9"/>
        <v>0</v>
      </c>
      <c r="AP41" s="199">
        <f>Поликлиника!DV42</f>
        <v>0</v>
      </c>
      <c r="AQ41" s="200">
        <f>'Круглосуточный стационар'!C42</f>
        <v>433</v>
      </c>
      <c r="AR41" s="201">
        <f>'Круглосуточный стационар'!I42</f>
        <v>433</v>
      </c>
      <c r="AS41" s="132">
        <f t="shared" si="10"/>
        <v>0</v>
      </c>
      <c r="AT41" s="201">
        <f>'Круглосуточный стационар'!O42</f>
        <v>0</v>
      </c>
      <c r="AU41" s="202">
        <f>'Дневной стационар'!C42</f>
        <v>40</v>
      </c>
      <c r="AV41" s="131">
        <f>'Дневной стационар'!K42</f>
        <v>40</v>
      </c>
      <c r="AW41" s="132">
        <f t="shared" si="11"/>
        <v>0</v>
      </c>
      <c r="AX41" s="203">
        <f>'Дневной стационар'!S42</f>
        <v>0</v>
      </c>
      <c r="AZ41" s="14"/>
    </row>
    <row r="42" spans="1:52" x14ac:dyDescent="0.25">
      <c r="A42" s="139">
        <f>'Скорая медицинская помощь'!A43</f>
        <v>30</v>
      </c>
      <c r="B42" s="9" t="str">
        <f>'Скорая медицинская помощь'!C43</f>
        <v>ГБУЗ КК "ОЛЮТОРСКАЯ РАЙОННАЯ БОЛЬНИЦА"</v>
      </c>
      <c r="C42" s="129">
        <f>'Скорая медицинская помощь'!D43</f>
        <v>528</v>
      </c>
      <c r="D42" s="131">
        <f>'Скорая медицинская помощь'!H43</f>
        <v>528</v>
      </c>
      <c r="E42" s="132">
        <f t="shared" si="0"/>
        <v>0</v>
      </c>
      <c r="F42" s="135">
        <f>'Скорая медицинская помощь'!L43</f>
        <v>0</v>
      </c>
      <c r="G42" s="129">
        <f>Поликлиника!D43</f>
        <v>2410</v>
      </c>
      <c r="H42" s="131">
        <f>Поликлиника!H43</f>
        <v>2278</v>
      </c>
      <c r="I42" s="132">
        <f t="shared" si="1"/>
        <v>-132</v>
      </c>
      <c r="J42" s="131">
        <f>Поликлиника!L43</f>
        <v>0</v>
      </c>
      <c r="K42" s="129">
        <f>Поликлиника!R43</f>
        <v>0</v>
      </c>
      <c r="L42" s="131">
        <f>Поликлиника!V43</f>
        <v>0</v>
      </c>
      <c r="M42" s="132">
        <f t="shared" si="2"/>
        <v>0</v>
      </c>
      <c r="N42" s="131">
        <f>Поликлиника!Z43</f>
        <v>0</v>
      </c>
      <c r="O42" s="131">
        <f>Поликлиника!AF43</f>
        <v>3043</v>
      </c>
      <c r="P42" s="131">
        <f>Поликлиника!AJ43</f>
        <v>3043</v>
      </c>
      <c r="Q42" s="132">
        <f t="shared" si="3"/>
        <v>0</v>
      </c>
      <c r="R42" s="131">
        <f>Поликлиника!AN43</f>
        <v>0</v>
      </c>
      <c r="S42" s="131">
        <f>Поликлиника!AT43</f>
        <v>214</v>
      </c>
      <c r="T42" s="131">
        <f>Поликлиника!AX43</f>
        <v>214</v>
      </c>
      <c r="U42" s="132">
        <f t="shared" si="4"/>
        <v>0</v>
      </c>
      <c r="V42" s="131">
        <f>Поликлиника!BB43</f>
        <v>0</v>
      </c>
      <c r="W42" s="134">
        <f>Поликлиника!BH43</f>
        <v>222</v>
      </c>
      <c r="X42" s="134">
        <f>Поликлиника!BL43</f>
        <v>222</v>
      </c>
      <c r="Y42" s="132">
        <f t="shared" si="5"/>
        <v>0</v>
      </c>
      <c r="Z42" s="134">
        <f>Поликлиника!BP43</f>
        <v>0</v>
      </c>
      <c r="AA42" s="134">
        <f>Поликлиника!BV43</f>
        <v>161</v>
      </c>
      <c r="AB42" s="134">
        <f>Поликлиника!BZ43</f>
        <v>161</v>
      </c>
      <c r="AC42" s="132">
        <f t="shared" si="6"/>
        <v>0</v>
      </c>
      <c r="AD42" s="134">
        <f>Поликлиника!CD43</f>
        <v>0</v>
      </c>
      <c r="AE42" s="134">
        <f>Поликлиника!CL43</f>
        <v>35</v>
      </c>
      <c r="AF42" s="134">
        <f>Поликлиника!CP43</f>
        <v>35</v>
      </c>
      <c r="AG42" s="132">
        <f t="shared" si="7"/>
        <v>0</v>
      </c>
      <c r="AH42" s="134">
        <f>Поликлиника!CT43</f>
        <v>0</v>
      </c>
      <c r="AI42" s="131">
        <f>Поликлиника!CZ43</f>
        <v>3081</v>
      </c>
      <c r="AJ42" s="131">
        <f>Поликлиника!DD43</f>
        <v>3081</v>
      </c>
      <c r="AK42" s="132">
        <f t="shared" si="8"/>
        <v>0</v>
      </c>
      <c r="AL42" s="131">
        <f>Поликлиника!DH43</f>
        <v>0</v>
      </c>
      <c r="AM42" s="134">
        <f>Поликлиника!DN43</f>
        <v>-390</v>
      </c>
      <c r="AN42" s="134">
        <f>Поликлиника!DR43</f>
        <v>-390</v>
      </c>
      <c r="AO42" s="132">
        <f t="shared" si="9"/>
        <v>0</v>
      </c>
      <c r="AP42" s="199">
        <f>Поликлиника!DV43</f>
        <v>0</v>
      </c>
      <c r="AQ42" s="200">
        <f>'Круглосуточный стационар'!C43</f>
        <v>515</v>
      </c>
      <c r="AR42" s="201">
        <f>'Круглосуточный стационар'!I43</f>
        <v>515</v>
      </c>
      <c r="AS42" s="132">
        <f t="shared" si="10"/>
        <v>0</v>
      </c>
      <c r="AT42" s="201">
        <f>'Круглосуточный стационар'!O43</f>
        <v>0</v>
      </c>
      <c r="AU42" s="202">
        <f>'Дневной стационар'!C43</f>
        <v>353</v>
      </c>
      <c r="AV42" s="131">
        <f>'Дневной стационар'!K43</f>
        <v>353</v>
      </c>
      <c r="AW42" s="132">
        <f t="shared" si="11"/>
        <v>0</v>
      </c>
      <c r="AX42" s="203">
        <f>'Дневной стационар'!S43</f>
        <v>0</v>
      </c>
      <c r="AZ42" s="14"/>
    </row>
    <row r="43" spans="1:52" s="205" customFormat="1" ht="15.75" customHeight="1" x14ac:dyDescent="0.25">
      <c r="A43" s="139">
        <f>'Скорая медицинская помощь'!A44</f>
        <v>31</v>
      </c>
      <c r="B43" s="9" t="str">
        <f>'Скорая медицинская помощь'!C44</f>
        <v>ГБУЗ КК "ПЕНЖИНСКАЯ РБ"</v>
      </c>
      <c r="C43" s="129">
        <f>'Скорая медицинская помощь'!D44</f>
        <v>313</v>
      </c>
      <c r="D43" s="131">
        <f>'Скорая медицинская помощь'!H44</f>
        <v>313</v>
      </c>
      <c r="E43" s="132">
        <f t="shared" si="0"/>
        <v>0</v>
      </c>
      <c r="F43" s="135">
        <f>'Скорая медицинская помощь'!L44</f>
        <v>0</v>
      </c>
      <c r="G43" s="129">
        <f>Поликлиника!D44</f>
        <v>474</v>
      </c>
      <c r="H43" s="131">
        <f>Поликлиника!H44</f>
        <v>474</v>
      </c>
      <c r="I43" s="132">
        <f t="shared" si="1"/>
        <v>0</v>
      </c>
      <c r="J43" s="131">
        <f>Поликлиника!L44</f>
        <v>0</v>
      </c>
      <c r="K43" s="129">
        <f>Поликлиника!R44</f>
        <v>0</v>
      </c>
      <c r="L43" s="131">
        <f>Поликлиника!V44</f>
        <v>0</v>
      </c>
      <c r="M43" s="132">
        <f t="shared" si="2"/>
        <v>0</v>
      </c>
      <c r="N43" s="131">
        <f>Поликлиника!Z44</f>
        <v>0</v>
      </c>
      <c r="O43" s="131">
        <f>Поликлиника!AF44</f>
        <v>845</v>
      </c>
      <c r="P43" s="131">
        <f>Поликлиника!AJ44</f>
        <v>845</v>
      </c>
      <c r="Q43" s="132">
        <f t="shared" si="3"/>
        <v>0</v>
      </c>
      <c r="R43" s="131">
        <f>Поликлиника!AN44</f>
        <v>0</v>
      </c>
      <c r="S43" s="131">
        <f>Поликлиника!AT44</f>
        <v>263</v>
      </c>
      <c r="T43" s="131">
        <f>Поликлиника!AX44</f>
        <v>263</v>
      </c>
      <c r="U43" s="132">
        <f t="shared" si="4"/>
        <v>0</v>
      </c>
      <c r="V43" s="131">
        <f>Поликлиника!BB44</f>
        <v>0</v>
      </c>
      <c r="W43" s="134">
        <f>Поликлиника!BH44</f>
        <v>267</v>
      </c>
      <c r="X43" s="134">
        <f>Поликлиника!BL44</f>
        <v>267</v>
      </c>
      <c r="Y43" s="132">
        <f t="shared" si="5"/>
        <v>0</v>
      </c>
      <c r="Z43" s="134">
        <f>Поликлиника!BP44</f>
        <v>0</v>
      </c>
      <c r="AA43" s="134">
        <f>Поликлиника!BV44</f>
        <v>626</v>
      </c>
      <c r="AB43" s="134">
        <f>Поликлиника!BZ44</f>
        <v>626</v>
      </c>
      <c r="AC43" s="132">
        <f t="shared" si="6"/>
        <v>0</v>
      </c>
      <c r="AD43" s="134">
        <f>Поликлиника!CD44</f>
        <v>0</v>
      </c>
      <c r="AE43" s="134">
        <f>Поликлиника!CL44</f>
        <v>46</v>
      </c>
      <c r="AF43" s="134">
        <f>Поликлиника!CP44</f>
        <v>46</v>
      </c>
      <c r="AG43" s="132">
        <f t="shared" si="7"/>
        <v>0</v>
      </c>
      <c r="AH43" s="134">
        <f>Поликлиника!CT44</f>
        <v>0</v>
      </c>
      <c r="AI43" s="131">
        <f>Поликлиника!CZ44</f>
        <v>2345</v>
      </c>
      <c r="AJ43" s="131">
        <f>Поликлиника!DD44</f>
        <v>2345</v>
      </c>
      <c r="AK43" s="132">
        <f t="shared" si="8"/>
        <v>0</v>
      </c>
      <c r="AL43" s="131">
        <f>Поликлиника!DH44</f>
        <v>0</v>
      </c>
      <c r="AM43" s="134">
        <f>Поликлиника!DN44</f>
        <v>-380</v>
      </c>
      <c r="AN43" s="134">
        <f>Поликлиника!DR44</f>
        <v>-380</v>
      </c>
      <c r="AO43" s="132">
        <f t="shared" si="9"/>
        <v>0</v>
      </c>
      <c r="AP43" s="199">
        <f>Поликлиника!DV44</f>
        <v>0</v>
      </c>
      <c r="AQ43" s="200">
        <f>'Круглосуточный стационар'!C44</f>
        <v>225</v>
      </c>
      <c r="AR43" s="201">
        <f>'Круглосуточный стационар'!I44</f>
        <v>225</v>
      </c>
      <c r="AS43" s="132">
        <f t="shared" si="10"/>
        <v>0</v>
      </c>
      <c r="AT43" s="201">
        <f>'Круглосуточный стационар'!O44</f>
        <v>0</v>
      </c>
      <c r="AU43" s="202">
        <f>'Дневной стационар'!C44</f>
        <v>38</v>
      </c>
      <c r="AV43" s="131">
        <f>'Дневной стационар'!K44</f>
        <v>38</v>
      </c>
      <c r="AW43" s="132">
        <f t="shared" si="11"/>
        <v>0</v>
      </c>
      <c r="AX43" s="203">
        <f>'Дневной стационар'!S44</f>
        <v>0</v>
      </c>
      <c r="AY43" s="5"/>
      <c r="AZ43" s="204"/>
    </row>
    <row r="44" spans="1:52" x14ac:dyDescent="0.25">
      <c r="A44" s="139">
        <f>'Скорая медицинская помощь'!A45</f>
        <v>32</v>
      </c>
      <c r="B44" s="9" t="str">
        <f>'Скорая медицинская помощь'!C45</f>
        <v>Камчатская больница ФГБУЗ ДВОМЦ ФМБА России</v>
      </c>
      <c r="C44" s="129">
        <f>'Скорая медицинская помощь'!D45</f>
        <v>0</v>
      </c>
      <c r="D44" s="131">
        <f>'Скорая медицинская помощь'!H45</f>
        <v>0</v>
      </c>
      <c r="E44" s="132">
        <f t="shared" si="0"/>
        <v>0</v>
      </c>
      <c r="F44" s="135">
        <f>'Скорая медицинская помощь'!L45</f>
        <v>0</v>
      </c>
      <c r="G44" s="129">
        <f>Поликлиника!D45</f>
        <v>2875</v>
      </c>
      <c r="H44" s="131">
        <f>Поликлиника!H45</f>
        <v>2655</v>
      </c>
      <c r="I44" s="132">
        <f t="shared" si="1"/>
        <v>-220</v>
      </c>
      <c r="J44" s="131">
        <f>Поликлиника!L45</f>
        <v>0</v>
      </c>
      <c r="K44" s="129">
        <f>Поликлиника!R45</f>
        <v>0</v>
      </c>
      <c r="L44" s="131">
        <f>Поликлиника!V45</f>
        <v>0</v>
      </c>
      <c r="M44" s="132">
        <f t="shared" si="2"/>
        <v>0</v>
      </c>
      <c r="N44" s="131">
        <f>Поликлиника!Z45</f>
        <v>0</v>
      </c>
      <c r="O44" s="131">
        <f>Поликлиника!AF45</f>
        <v>5975</v>
      </c>
      <c r="P44" s="131">
        <f>Поликлиника!AJ45</f>
        <v>5975</v>
      </c>
      <c r="Q44" s="132">
        <f t="shared" si="3"/>
        <v>0</v>
      </c>
      <c r="R44" s="131">
        <f>Поликлиника!AN45</f>
        <v>0</v>
      </c>
      <c r="S44" s="131">
        <f>Поликлиника!AT45</f>
        <v>603</v>
      </c>
      <c r="T44" s="131">
        <f>Поликлиника!AX45</f>
        <v>603</v>
      </c>
      <c r="U44" s="132">
        <f t="shared" si="4"/>
        <v>0</v>
      </c>
      <c r="V44" s="131">
        <f>Поликлиника!BB45</f>
        <v>0</v>
      </c>
      <c r="W44" s="134">
        <f>Поликлиника!BH45</f>
        <v>371</v>
      </c>
      <c r="X44" s="134">
        <f>Поликлиника!BL45</f>
        <v>371</v>
      </c>
      <c r="Y44" s="132">
        <f t="shared" si="5"/>
        <v>0</v>
      </c>
      <c r="Z44" s="134">
        <f>Поликлиника!BP45</f>
        <v>0</v>
      </c>
      <c r="AA44" s="134">
        <f>Поликлиника!BV45</f>
        <v>305</v>
      </c>
      <c r="AB44" s="134">
        <f>Поликлиника!BZ45</f>
        <v>305</v>
      </c>
      <c r="AC44" s="132">
        <f t="shared" si="6"/>
        <v>0</v>
      </c>
      <c r="AD44" s="134">
        <f>Поликлиника!CD45</f>
        <v>0</v>
      </c>
      <c r="AE44" s="134">
        <f>Поликлиника!CL45</f>
        <v>85</v>
      </c>
      <c r="AF44" s="134">
        <f>Поликлиника!CP45</f>
        <v>85</v>
      </c>
      <c r="AG44" s="132">
        <f t="shared" si="7"/>
        <v>0</v>
      </c>
      <c r="AH44" s="134">
        <f>Поликлиника!CT45</f>
        <v>0</v>
      </c>
      <c r="AI44" s="131">
        <f>Поликлиника!CZ45</f>
        <v>3900</v>
      </c>
      <c r="AJ44" s="131">
        <f>Поликлиника!DD45</f>
        <v>3900</v>
      </c>
      <c r="AK44" s="132">
        <f t="shared" si="8"/>
        <v>0</v>
      </c>
      <c r="AL44" s="131">
        <f>Поликлиника!DH45</f>
        <v>0</v>
      </c>
      <c r="AM44" s="134">
        <f>Поликлиника!DN45</f>
        <v>-3532</v>
      </c>
      <c r="AN44" s="134">
        <f>Поликлиника!DR45</f>
        <v>-3532</v>
      </c>
      <c r="AO44" s="132">
        <f t="shared" si="9"/>
        <v>0</v>
      </c>
      <c r="AP44" s="199">
        <f>Поликлиника!DV45</f>
        <v>0</v>
      </c>
      <c r="AQ44" s="200">
        <f>'Круглосуточный стационар'!C45</f>
        <v>535</v>
      </c>
      <c r="AR44" s="201">
        <f>'Круглосуточный стационар'!I45</f>
        <v>535</v>
      </c>
      <c r="AS44" s="132">
        <f t="shared" si="10"/>
        <v>0</v>
      </c>
      <c r="AT44" s="201">
        <f>'Круглосуточный стационар'!O45</f>
        <v>0</v>
      </c>
      <c r="AU44" s="202">
        <f>'Дневной стационар'!C45</f>
        <v>518</v>
      </c>
      <c r="AV44" s="131">
        <f>'Дневной стационар'!K45</f>
        <v>518</v>
      </c>
      <c r="AW44" s="132">
        <f t="shared" si="11"/>
        <v>0</v>
      </c>
      <c r="AX44" s="203">
        <f>'Дневной стационар'!S45</f>
        <v>0</v>
      </c>
      <c r="AZ44" s="14"/>
    </row>
    <row r="45" spans="1:52" s="205" customFormat="1" x14ac:dyDescent="0.25">
      <c r="A45" s="139">
        <f>'Скорая медицинская помощь'!A46</f>
        <v>33</v>
      </c>
      <c r="B45" s="9" t="str">
        <f>'Скорая медицинская помощь'!C46</f>
        <v>ФКУЗ "МСЧ МВД РОССИИ ПО КК"</v>
      </c>
      <c r="C45" s="129">
        <f>'Скорая медицинская помощь'!D46</f>
        <v>0</v>
      </c>
      <c r="D45" s="131">
        <f>'Скорая медицинская помощь'!H46</f>
        <v>0</v>
      </c>
      <c r="E45" s="132">
        <f t="shared" si="0"/>
        <v>0</v>
      </c>
      <c r="F45" s="135">
        <f>'Скорая медицинская помощь'!L46</f>
        <v>0</v>
      </c>
      <c r="G45" s="129">
        <f>Поликлиника!D46</f>
        <v>0</v>
      </c>
      <c r="H45" s="131">
        <f>Поликлиника!H46</f>
        <v>1443</v>
      </c>
      <c r="I45" s="132">
        <f t="shared" ref="I45:I50" si="12">H45-G45</f>
        <v>1443</v>
      </c>
      <c r="J45" s="131">
        <f>Поликлиника!L46</f>
        <v>0</v>
      </c>
      <c r="K45" s="129">
        <f>Поликлиника!R46</f>
        <v>0</v>
      </c>
      <c r="L45" s="131">
        <f>Поликлиника!V46</f>
        <v>0</v>
      </c>
      <c r="M45" s="132">
        <f t="shared" si="2"/>
        <v>0</v>
      </c>
      <c r="N45" s="131">
        <f>Поликлиника!Z46</f>
        <v>0</v>
      </c>
      <c r="O45" s="131">
        <f>Поликлиника!AF46</f>
        <v>1012</v>
      </c>
      <c r="P45" s="131">
        <f>Поликлиника!AJ46</f>
        <v>1012</v>
      </c>
      <c r="Q45" s="132">
        <f t="shared" si="3"/>
        <v>0</v>
      </c>
      <c r="R45" s="131">
        <f>Поликлиника!AN46</f>
        <v>0</v>
      </c>
      <c r="S45" s="131">
        <f>Поликлиника!AT46</f>
        <v>188</v>
      </c>
      <c r="T45" s="131">
        <f>Поликлиника!AX46</f>
        <v>188</v>
      </c>
      <c r="U45" s="132">
        <f t="shared" si="4"/>
        <v>0</v>
      </c>
      <c r="V45" s="131">
        <f>Поликлиника!BB46</f>
        <v>0</v>
      </c>
      <c r="W45" s="134">
        <f>Поликлиника!BH46</f>
        <v>160</v>
      </c>
      <c r="X45" s="134">
        <f>Поликлиника!BL46</f>
        <v>160</v>
      </c>
      <c r="Y45" s="132">
        <f t="shared" si="5"/>
        <v>0</v>
      </c>
      <c r="Z45" s="134">
        <f>Поликлиника!BP46</f>
        <v>0</v>
      </c>
      <c r="AA45" s="134">
        <f>Поликлиника!BV46</f>
        <v>0</v>
      </c>
      <c r="AB45" s="134">
        <f>Поликлиника!BZ46</f>
        <v>0</v>
      </c>
      <c r="AC45" s="132">
        <f t="shared" si="6"/>
        <v>0</v>
      </c>
      <c r="AD45" s="134">
        <f>Поликлиника!CD46</f>
        <v>0</v>
      </c>
      <c r="AE45" s="134">
        <f>Поликлиника!CL46</f>
        <v>23</v>
      </c>
      <c r="AF45" s="134">
        <f>Поликлиника!CP46</f>
        <v>23</v>
      </c>
      <c r="AG45" s="132">
        <f t="shared" si="7"/>
        <v>0</v>
      </c>
      <c r="AH45" s="134">
        <f>Поликлиника!CT46</f>
        <v>0</v>
      </c>
      <c r="AI45" s="131">
        <f>Поликлиника!CZ46</f>
        <v>1031</v>
      </c>
      <c r="AJ45" s="131">
        <f>Поликлиника!DD46</f>
        <v>1031</v>
      </c>
      <c r="AK45" s="132">
        <f t="shared" si="8"/>
        <v>0</v>
      </c>
      <c r="AL45" s="131">
        <f>Поликлиника!DH46</f>
        <v>0</v>
      </c>
      <c r="AM45" s="134">
        <f>Поликлиника!DN46</f>
        <v>-1358</v>
      </c>
      <c r="AN45" s="134">
        <f>Поликлиника!DR46</f>
        <v>-1358</v>
      </c>
      <c r="AO45" s="132">
        <f t="shared" si="9"/>
        <v>0</v>
      </c>
      <c r="AP45" s="199">
        <f>Поликлиника!DV46</f>
        <v>0</v>
      </c>
      <c r="AQ45" s="200">
        <f>'Круглосуточный стационар'!C46</f>
        <v>10</v>
      </c>
      <c r="AR45" s="201">
        <f>'Круглосуточный стационар'!I46</f>
        <v>10</v>
      </c>
      <c r="AS45" s="132">
        <f t="shared" si="10"/>
        <v>0</v>
      </c>
      <c r="AT45" s="201">
        <f>'Круглосуточный стационар'!O46</f>
        <v>0</v>
      </c>
      <c r="AU45" s="202">
        <f>'Дневной стационар'!C46</f>
        <v>0</v>
      </c>
      <c r="AV45" s="131">
        <f>'Дневной стационар'!K46</f>
        <v>0</v>
      </c>
      <c r="AW45" s="132">
        <f t="shared" si="11"/>
        <v>0</v>
      </c>
      <c r="AX45" s="203">
        <f>'Дневной стационар'!S46</f>
        <v>0</v>
      </c>
      <c r="AY45" s="5"/>
      <c r="AZ45" s="204"/>
    </row>
    <row r="46" spans="1:52" x14ac:dyDescent="0.25">
      <c r="A46" s="139">
        <f>'Скорая медицинская помощь'!A47</f>
        <v>34</v>
      </c>
      <c r="B46" s="9" t="str">
        <f>'Скорая медицинская помощь'!C47</f>
        <v>ГБУЗ ККДИБ</v>
      </c>
      <c r="C46" s="129">
        <f>'Скорая медицинская помощь'!D47</f>
        <v>0</v>
      </c>
      <c r="D46" s="131">
        <f>'Скорая медицинская помощь'!H47</f>
        <v>0</v>
      </c>
      <c r="E46" s="132">
        <f t="shared" si="0"/>
        <v>0</v>
      </c>
      <c r="F46" s="135">
        <f>'Скорая медицинская помощь'!L47</f>
        <v>0</v>
      </c>
      <c r="G46" s="129">
        <f>Поликлиника!D47</f>
        <v>0</v>
      </c>
      <c r="H46" s="131">
        <f>Поликлиника!H47</f>
        <v>0</v>
      </c>
      <c r="I46" s="132">
        <f t="shared" si="12"/>
        <v>0</v>
      </c>
      <c r="J46" s="131">
        <f>Поликлиника!L47</f>
        <v>0</v>
      </c>
      <c r="K46" s="129">
        <f>Поликлиника!R47</f>
        <v>0</v>
      </c>
      <c r="L46" s="131">
        <f>Поликлиника!V47</f>
        <v>0</v>
      </c>
      <c r="M46" s="132">
        <f t="shared" si="2"/>
        <v>0</v>
      </c>
      <c r="N46" s="131">
        <f>Поликлиника!Z47</f>
        <v>0</v>
      </c>
      <c r="O46" s="131">
        <f>Поликлиника!AF47</f>
        <v>0</v>
      </c>
      <c r="P46" s="131">
        <f>Поликлиника!AJ47</f>
        <v>0</v>
      </c>
      <c r="Q46" s="132">
        <f t="shared" si="3"/>
        <v>0</v>
      </c>
      <c r="R46" s="131">
        <f>Поликлиника!AN47</f>
        <v>0</v>
      </c>
      <c r="S46" s="131">
        <f>Поликлиника!AT47</f>
        <v>0</v>
      </c>
      <c r="T46" s="131">
        <f>Поликлиника!AX47</f>
        <v>0</v>
      </c>
      <c r="U46" s="132">
        <f t="shared" si="4"/>
        <v>0</v>
      </c>
      <c r="V46" s="131">
        <f>Поликлиника!BB47</f>
        <v>0</v>
      </c>
      <c r="W46" s="134">
        <f>Поликлиника!BH47</f>
        <v>0</v>
      </c>
      <c r="X46" s="134">
        <f>Поликлиника!BL47</f>
        <v>0</v>
      </c>
      <c r="Y46" s="132">
        <f t="shared" si="5"/>
        <v>0</v>
      </c>
      <c r="Z46" s="134">
        <f>Поликлиника!BP47</f>
        <v>0</v>
      </c>
      <c r="AA46" s="134">
        <f>Поликлиника!BV47</f>
        <v>1300</v>
      </c>
      <c r="AB46" s="134">
        <f>Поликлиника!BZ47</f>
        <v>1300</v>
      </c>
      <c r="AC46" s="132">
        <f t="shared" si="6"/>
        <v>0</v>
      </c>
      <c r="AD46" s="134">
        <f>Поликлиника!CD47</f>
        <v>0</v>
      </c>
      <c r="AE46" s="134">
        <f>Поликлиника!CL47</f>
        <v>0</v>
      </c>
      <c r="AF46" s="134">
        <f>Поликлиника!CP47</f>
        <v>0</v>
      </c>
      <c r="AG46" s="132">
        <f t="shared" si="7"/>
        <v>0</v>
      </c>
      <c r="AH46" s="134">
        <f>Поликлиника!CT47</f>
        <v>0</v>
      </c>
      <c r="AI46" s="131">
        <f>Поликлиника!CZ47</f>
        <v>0</v>
      </c>
      <c r="AJ46" s="131">
        <f>Поликлиника!DD47</f>
        <v>0</v>
      </c>
      <c r="AK46" s="132">
        <f t="shared" si="8"/>
        <v>0</v>
      </c>
      <c r="AL46" s="131">
        <f>Поликлиника!DH47</f>
        <v>0</v>
      </c>
      <c r="AM46" s="134">
        <f>Поликлиника!DN47</f>
        <v>97234</v>
      </c>
      <c r="AN46" s="134">
        <f>Поликлиника!DR47</f>
        <v>97234</v>
      </c>
      <c r="AO46" s="132">
        <f t="shared" si="9"/>
        <v>0</v>
      </c>
      <c r="AP46" s="199">
        <f>Поликлиника!DV47</f>
        <v>0</v>
      </c>
      <c r="AQ46" s="200">
        <f>'Круглосуточный стационар'!C47</f>
        <v>1800</v>
      </c>
      <c r="AR46" s="201">
        <f>'Круглосуточный стационар'!I47</f>
        <v>1800</v>
      </c>
      <c r="AS46" s="132">
        <f t="shared" si="10"/>
        <v>0</v>
      </c>
      <c r="AT46" s="201">
        <f>'Круглосуточный стационар'!O47</f>
        <v>0</v>
      </c>
      <c r="AU46" s="202">
        <f>'Дневной стационар'!C47</f>
        <v>80</v>
      </c>
      <c r="AV46" s="131">
        <f>'Дневной стационар'!K47</f>
        <v>80</v>
      </c>
      <c r="AW46" s="132">
        <f t="shared" si="11"/>
        <v>0</v>
      </c>
      <c r="AX46" s="203">
        <f>'Дневной стационар'!S47</f>
        <v>0</v>
      </c>
      <c r="AZ46" s="14"/>
    </row>
    <row r="47" spans="1:52" x14ac:dyDescent="0.25">
      <c r="A47" s="139">
        <f>'Скорая медицинская помощь'!A48</f>
        <v>35</v>
      </c>
      <c r="B47" s="9" t="str">
        <f>'Скорая медицинская помощь'!C48</f>
        <v>ГБУЗ КК "ОЗЕРНОВСКАЯ РАЙОННАЯ БОЛЬНИЦА"</v>
      </c>
      <c r="C47" s="129">
        <f>'Скорая медицинская помощь'!D48</f>
        <v>1224</v>
      </c>
      <c r="D47" s="131">
        <f>'Скорая медицинская помощь'!H48</f>
        <v>1224</v>
      </c>
      <c r="E47" s="132">
        <f t="shared" si="0"/>
        <v>0</v>
      </c>
      <c r="F47" s="135">
        <f>'Скорая медицинская помощь'!L48</f>
        <v>0</v>
      </c>
      <c r="G47" s="129">
        <f>Поликлиника!D48</f>
        <v>1437</v>
      </c>
      <c r="H47" s="131">
        <f>Поликлиника!H48</f>
        <v>1354</v>
      </c>
      <c r="I47" s="132">
        <f t="shared" si="12"/>
        <v>-83</v>
      </c>
      <c r="J47" s="131">
        <f>Поликлиника!L48</f>
        <v>0</v>
      </c>
      <c r="K47" s="129">
        <f>Поликлиника!R48</f>
        <v>0</v>
      </c>
      <c r="L47" s="131">
        <f>Поликлиника!V48</f>
        <v>0</v>
      </c>
      <c r="M47" s="132">
        <f t="shared" si="2"/>
        <v>0</v>
      </c>
      <c r="N47" s="131">
        <f>Поликлиника!Z48</f>
        <v>0</v>
      </c>
      <c r="O47" s="131">
        <f>Поликлиника!AF48</f>
        <v>2224</v>
      </c>
      <c r="P47" s="131">
        <f>Поликлиника!AJ48</f>
        <v>2224</v>
      </c>
      <c r="Q47" s="132">
        <f t="shared" si="3"/>
        <v>0</v>
      </c>
      <c r="R47" s="131">
        <f>Поликлиника!AN48</f>
        <v>0</v>
      </c>
      <c r="S47" s="131">
        <f>Поликлиника!AT48</f>
        <v>81</v>
      </c>
      <c r="T47" s="131">
        <f>Поликлиника!AX48</f>
        <v>81</v>
      </c>
      <c r="U47" s="132">
        <f t="shared" si="4"/>
        <v>0</v>
      </c>
      <c r="V47" s="131">
        <f>Поликлиника!BB48</f>
        <v>0</v>
      </c>
      <c r="W47" s="134">
        <f>Поликлиника!BH48</f>
        <v>76</v>
      </c>
      <c r="X47" s="134">
        <f>Поликлиника!BL48</f>
        <v>76</v>
      </c>
      <c r="Y47" s="132">
        <f t="shared" si="5"/>
        <v>0</v>
      </c>
      <c r="Z47" s="134">
        <f>Поликлиника!BP48</f>
        <v>0</v>
      </c>
      <c r="AA47" s="134">
        <f>Поликлиника!BV48</f>
        <v>163</v>
      </c>
      <c r="AB47" s="134">
        <f>Поликлиника!BZ48</f>
        <v>163</v>
      </c>
      <c r="AC47" s="132">
        <f t="shared" si="6"/>
        <v>0</v>
      </c>
      <c r="AD47" s="134">
        <f>Поликлиника!CD48</f>
        <v>0</v>
      </c>
      <c r="AE47" s="134">
        <f>Поликлиника!CL48</f>
        <v>9</v>
      </c>
      <c r="AF47" s="134">
        <f>Поликлиника!CP48</f>
        <v>9</v>
      </c>
      <c r="AG47" s="132">
        <f t="shared" si="7"/>
        <v>0</v>
      </c>
      <c r="AH47" s="134">
        <f>Поликлиника!CT48</f>
        <v>0</v>
      </c>
      <c r="AI47" s="131">
        <f>Поликлиника!CZ48</f>
        <v>2183</v>
      </c>
      <c r="AJ47" s="131">
        <f>Поликлиника!DD48</f>
        <v>2183</v>
      </c>
      <c r="AK47" s="132">
        <f t="shared" si="8"/>
        <v>0</v>
      </c>
      <c r="AL47" s="131">
        <f>Поликлиника!DH48</f>
        <v>0</v>
      </c>
      <c r="AM47" s="134">
        <f>Поликлиника!DN48</f>
        <v>-3766</v>
      </c>
      <c r="AN47" s="134">
        <f>Поликлиника!DR48</f>
        <v>-3766</v>
      </c>
      <c r="AO47" s="132">
        <f t="shared" si="9"/>
        <v>0</v>
      </c>
      <c r="AP47" s="199">
        <f>Поликлиника!DV48</f>
        <v>0</v>
      </c>
      <c r="AQ47" s="200">
        <f>'Круглосуточный стационар'!C48</f>
        <v>204</v>
      </c>
      <c r="AR47" s="201">
        <f>'Круглосуточный стационар'!I48</f>
        <v>204</v>
      </c>
      <c r="AS47" s="132">
        <f t="shared" si="10"/>
        <v>0</v>
      </c>
      <c r="AT47" s="201">
        <f>'Круглосуточный стационар'!O48</f>
        <v>0</v>
      </c>
      <c r="AU47" s="202">
        <f>'Дневной стационар'!C48</f>
        <v>110</v>
      </c>
      <c r="AV47" s="131">
        <f>'Дневной стационар'!K48</f>
        <v>110</v>
      </c>
      <c r="AW47" s="132">
        <f t="shared" si="11"/>
        <v>0</v>
      </c>
      <c r="AX47" s="203">
        <f>'Дневной стационар'!S48</f>
        <v>0</v>
      </c>
      <c r="AZ47" s="14"/>
    </row>
    <row r="48" spans="1:52" x14ac:dyDescent="0.25">
      <c r="A48" s="139">
        <f>'Скорая медицинская помощь'!A49</f>
        <v>36</v>
      </c>
      <c r="B48" s="9" t="str">
        <f>'Скорая медицинская помощь'!C49</f>
        <v>ГБУЗ КК ЕССМП</v>
      </c>
      <c r="C48" s="129">
        <f>'Скорая медицинская помощь'!D49</f>
        <v>13797</v>
      </c>
      <c r="D48" s="131">
        <f>'Скорая медицинская помощь'!H49</f>
        <v>13797</v>
      </c>
      <c r="E48" s="132">
        <f t="shared" si="0"/>
        <v>0</v>
      </c>
      <c r="F48" s="135">
        <f>'Скорая медицинская помощь'!L49</f>
        <v>0</v>
      </c>
      <c r="G48" s="129">
        <f>Поликлиника!D49</f>
        <v>0</v>
      </c>
      <c r="H48" s="131">
        <f>Поликлиника!H49</f>
        <v>0</v>
      </c>
      <c r="I48" s="132">
        <f t="shared" si="12"/>
        <v>0</v>
      </c>
      <c r="J48" s="131">
        <f>Поликлиника!L49</f>
        <v>0</v>
      </c>
      <c r="K48" s="129">
        <f>Поликлиника!R49</f>
        <v>0</v>
      </c>
      <c r="L48" s="131">
        <f>Поликлиника!V49</f>
        <v>0</v>
      </c>
      <c r="M48" s="132">
        <f t="shared" si="2"/>
        <v>0</v>
      </c>
      <c r="N48" s="131">
        <f>Поликлиника!Z49</f>
        <v>0</v>
      </c>
      <c r="O48" s="131">
        <f>Поликлиника!AF49</f>
        <v>0</v>
      </c>
      <c r="P48" s="131">
        <f>Поликлиника!AJ49</f>
        <v>0</v>
      </c>
      <c r="Q48" s="132">
        <f t="shared" si="3"/>
        <v>0</v>
      </c>
      <c r="R48" s="131">
        <f>Поликлиника!AN49</f>
        <v>0</v>
      </c>
      <c r="S48" s="131">
        <f>Поликлиника!AT49</f>
        <v>0</v>
      </c>
      <c r="T48" s="131">
        <f>Поликлиника!AX49</f>
        <v>0</v>
      </c>
      <c r="U48" s="132">
        <f t="shared" si="4"/>
        <v>0</v>
      </c>
      <c r="V48" s="131">
        <f>Поликлиника!BB49</f>
        <v>0</v>
      </c>
      <c r="W48" s="134">
        <f>Поликлиника!BH49</f>
        <v>0</v>
      </c>
      <c r="X48" s="134">
        <f>Поликлиника!BL49</f>
        <v>0</v>
      </c>
      <c r="Y48" s="132">
        <f t="shared" si="5"/>
        <v>0</v>
      </c>
      <c r="Z48" s="134">
        <f>Поликлиника!BP49</f>
        <v>0</v>
      </c>
      <c r="AA48" s="134">
        <f>Поликлиника!BV49</f>
        <v>2200</v>
      </c>
      <c r="AB48" s="134">
        <f>Поликлиника!BZ49</f>
        <v>2200</v>
      </c>
      <c r="AC48" s="132">
        <f t="shared" si="6"/>
        <v>0</v>
      </c>
      <c r="AD48" s="134">
        <f>Поликлиника!CD49</f>
        <v>0</v>
      </c>
      <c r="AE48" s="134">
        <f>Поликлиника!CL49</f>
        <v>0</v>
      </c>
      <c r="AF48" s="134">
        <f>Поликлиника!CP49</f>
        <v>0</v>
      </c>
      <c r="AG48" s="132">
        <f t="shared" si="7"/>
        <v>0</v>
      </c>
      <c r="AH48" s="134">
        <f>Поликлиника!CT49</f>
        <v>0</v>
      </c>
      <c r="AI48" s="131">
        <f>Поликлиника!CZ49</f>
        <v>0</v>
      </c>
      <c r="AJ48" s="131">
        <f>Поликлиника!DD49</f>
        <v>0</v>
      </c>
      <c r="AK48" s="132">
        <f t="shared" si="8"/>
        <v>0</v>
      </c>
      <c r="AL48" s="131">
        <f>Поликлиника!DH49</f>
        <v>0</v>
      </c>
      <c r="AM48" s="134">
        <f>Поликлиника!DN49</f>
        <v>0</v>
      </c>
      <c r="AN48" s="134">
        <f>Поликлиника!DR49</f>
        <v>0</v>
      </c>
      <c r="AO48" s="132">
        <f t="shared" si="9"/>
        <v>0</v>
      </c>
      <c r="AP48" s="199">
        <f>Поликлиника!DV49</f>
        <v>0</v>
      </c>
      <c r="AQ48" s="200">
        <f>'Круглосуточный стационар'!C49</f>
        <v>0</v>
      </c>
      <c r="AR48" s="201">
        <f>'Круглосуточный стационар'!I49</f>
        <v>0</v>
      </c>
      <c r="AS48" s="132">
        <f t="shared" si="10"/>
        <v>0</v>
      </c>
      <c r="AT48" s="201">
        <f>'Круглосуточный стационар'!O49</f>
        <v>0</v>
      </c>
      <c r="AU48" s="202">
        <f>'Дневной стационар'!C49</f>
        <v>0</v>
      </c>
      <c r="AV48" s="131">
        <f>'Дневной стационар'!K49</f>
        <v>0</v>
      </c>
      <c r="AW48" s="132">
        <f t="shared" si="11"/>
        <v>0</v>
      </c>
      <c r="AX48" s="203">
        <f>'Дневной стационар'!S49</f>
        <v>0</v>
      </c>
      <c r="AZ48" s="14"/>
    </row>
    <row r="49" spans="1:52" x14ac:dyDescent="0.25">
      <c r="A49" s="139">
        <f>'Скорая медицинская помощь'!A50</f>
        <v>37</v>
      </c>
      <c r="B49" s="9" t="str">
        <f>'Скорая медицинская помощь'!C50</f>
        <v>ГБУЗКК "ПКГССМП"</v>
      </c>
      <c r="C49" s="129">
        <f>'Скорая медицинская помощь'!D50</f>
        <v>43934</v>
      </c>
      <c r="D49" s="131">
        <f>'Скорая медицинская помощь'!H50</f>
        <v>43934</v>
      </c>
      <c r="E49" s="132">
        <f t="shared" si="0"/>
        <v>0</v>
      </c>
      <c r="F49" s="135">
        <f>'Скорая медицинская помощь'!L50</f>
        <v>0</v>
      </c>
      <c r="G49" s="129">
        <f>Поликлиника!D50</f>
        <v>0</v>
      </c>
      <c r="H49" s="131">
        <f>Поликлиника!H50</f>
        <v>0</v>
      </c>
      <c r="I49" s="132">
        <f t="shared" si="12"/>
        <v>0</v>
      </c>
      <c r="J49" s="131">
        <f>Поликлиника!L50</f>
        <v>0</v>
      </c>
      <c r="K49" s="129">
        <f>Поликлиника!R50</f>
        <v>0</v>
      </c>
      <c r="L49" s="131">
        <f>Поликлиника!V50</f>
        <v>0</v>
      </c>
      <c r="M49" s="132">
        <f t="shared" si="2"/>
        <v>0</v>
      </c>
      <c r="N49" s="131">
        <f>Поликлиника!Z50</f>
        <v>0</v>
      </c>
      <c r="O49" s="131">
        <f>Поликлиника!AF50</f>
        <v>0</v>
      </c>
      <c r="P49" s="131">
        <f>Поликлиника!AJ50</f>
        <v>0</v>
      </c>
      <c r="Q49" s="132">
        <f t="shared" si="3"/>
        <v>0</v>
      </c>
      <c r="R49" s="131">
        <f>Поликлиника!AN50</f>
        <v>0</v>
      </c>
      <c r="S49" s="131">
        <f>Поликлиника!AT50</f>
        <v>0</v>
      </c>
      <c r="T49" s="131">
        <f>Поликлиника!AX50</f>
        <v>0</v>
      </c>
      <c r="U49" s="132">
        <f t="shared" si="4"/>
        <v>0</v>
      </c>
      <c r="V49" s="131">
        <f>Поликлиника!BB50</f>
        <v>0</v>
      </c>
      <c r="W49" s="134">
        <f>Поликлиника!BH50</f>
        <v>0</v>
      </c>
      <c r="X49" s="134">
        <f>Поликлиника!BL50</f>
        <v>0</v>
      </c>
      <c r="Y49" s="132">
        <f t="shared" si="5"/>
        <v>0</v>
      </c>
      <c r="Z49" s="134">
        <f>Поликлиника!BP50</f>
        <v>0</v>
      </c>
      <c r="AA49" s="134">
        <f>Поликлиника!BV50</f>
        <v>211</v>
      </c>
      <c r="AB49" s="134">
        <f>Поликлиника!BZ50</f>
        <v>211</v>
      </c>
      <c r="AC49" s="132">
        <f t="shared" si="6"/>
        <v>0</v>
      </c>
      <c r="AD49" s="134">
        <f>Поликлиника!CD50</f>
        <v>0</v>
      </c>
      <c r="AE49" s="134">
        <f>Поликлиника!CL50</f>
        <v>0</v>
      </c>
      <c r="AF49" s="134">
        <f>Поликлиника!CP50</f>
        <v>0</v>
      </c>
      <c r="AG49" s="132">
        <f t="shared" si="7"/>
        <v>0</v>
      </c>
      <c r="AH49" s="134">
        <f>Поликлиника!CT50</f>
        <v>0</v>
      </c>
      <c r="AI49" s="131">
        <f>Поликлиника!CZ50</f>
        <v>0</v>
      </c>
      <c r="AJ49" s="131">
        <f>Поликлиника!DD50</f>
        <v>0</v>
      </c>
      <c r="AK49" s="132">
        <f t="shared" si="8"/>
        <v>0</v>
      </c>
      <c r="AL49" s="131">
        <f>Поликлиника!DH50</f>
        <v>0</v>
      </c>
      <c r="AM49" s="134">
        <f>Поликлиника!DN50</f>
        <v>0</v>
      </c>
      <c r="AN49" s="134">
        <f>Поликлиника!DR50</f>
        <v>0</v>
      </c>
      <c r="AO49" s="132">
        <f t="shared" si="9"/>
        <v>0</v>
      </c>
      <c r="AP49" s="199">
        <f>Поликлиника!DV50</f>
        <v>0</v>
      </c>
      <c r="AQ49" s="200">
        <f>'Круглосуточный стационар'!C50</f>
        <v>0</v>
      </c>
      <c r="AR49" s="201">
        <f>'Круглосуточный стационар'!I50</f>
        <v>0</v>
      </c>
      <c r="AS49" s="132">
        <f t="shared" si="10"/>
        <v>0</v>
      </c>
      <c r="AT49" s="201">
        <f>'Круглосуточный стационар'!O50</f>
        <v>0</v>
      </c>
      <c r="AU49" s="202">
        <f>'Дневной стационар'!C50</f>
        <v>0</v>
      </c>
      <c r="AV49" s="131">
        <f>'Дневной стационар'!K50</f>
        <v>0</v>
      </c>
      <c r="AW49" s="132">
        <f t="shared" si="11"/>
        <v>0</v>
      </c>
      <c r="AX49" s="203">
        <f>'Дневной стационар'!S50</f>
        <v>0</v>
      </c>
      <c r="AZ49" s="14"/>
    </row>
    <row r="50" spans="1:52" x14ac:dyDescent="0.25">
      <c r="A50" s="139">
        <f>'Скорая медицинская помощь'!A51</f>
        <v>38</v>
      </c>
      <c r="B50" s="9" t="str">
        <f>'Скорая медицинская помощь'!C51</f>
        <v>ООО "КНК"</v>
      </c>
      <c r="C50" s="129">
        <f>'Скорая медицинская помощь'!D51</f>
        <v>0</v>
      </c>
      <c r="D50" s="131">
        <f>'Скорая медицинская помощь'!H51</f>
        <v>0</v>
      </c>
      <c r="E50" s="132">
        <f t="shared" ref="E50" si="13">D50-C50</f>
        <v>0</v>
      </c>
      <c r="F50" s="135">
        <f>'Скорая медицинская помощь'!L51</f>
        <v>0</v>
      </c>
      <c r="G50" s="129">
        <f>Поликлиника!D51</f>
        <v>0</v>
      </c>
      <c r="H50" s="131">
        <f>Поликлиника!H51</f>
        <v>0</v>
      </c>
      <c r="I50" s="132">
        <f t="shared" si="12"/>
        <v>0</v>
      </c>
      <c r="J50" s="131">
        <f>Поликлиника!L51</f>
        <v>0</v>
      </c>
      <c r="K50" s="129">
        <f>Поликлиника!R51</f>
        <v>0</v>
      </c>
      <c r="L50" s="131">
        <f>Поликлиника!V51</f>
        <v>0</v>
      </c>
      <c r="M50" s="132">
        <f t="shared" si="2"/>
        <v>0</v>
      </c>
      <c r="N50" s="131">
        <f>Поликлиника!Z51</f>
        <v>0</v>
      </c>
      <c r="O50" s="131">
        <f>Поликлиника!AF51</f>
        <v>0</v>
      </c>
      <c r="P50" s="131">
        <f>Поликлиника!AJ51</f>
        <v>0</v>
      </c>
      <c r="Q50" s="132">
        <f t="shared" si="3"/>
        <v>0</v>
      </c>
      <c r="R50" s="131">
        <f>Поликлиника!AN51</f>
        <v>0</v>
      </c>
      <c r="S50" s="131">
        <f>Поликлиника!AT51</f>
        <v>0</v>
      </c>
      <c r="T50" s="131">
        <f>Поликлиника!AX51</f>
        <v>0</v>
      </c>
      <c r="U50" s="132">
        <f t="shared" si="4"/>
        <v>0</v>
      </c>
      <c r="V50" s="131">
        <f>Поликлиника!BB51</f>
        <v>0</v>
      </c>
      <c r="W50" s="134">
        <f>Поликлиника!BH51</f>
        <v>0</v>
      </c>
      <c r="X50" s="134">
        <f>Поликлиника!BL51</f>
        <v>0</v>
      </c>
      <c r="Y50" s="132">
        <f t="shared" si="5"/>
        <v>0</v>
      </c>
      <c r="Z50" s="134">
        <f>Поликлиника!BP51</f>
        <v>0</v>
      </c>
      <c r="AA50" s="134">
        <f>Поликлиника!BV51</f>
        <v>0</v>
      </c>
      <c r="AB50" s="134">
        <f>Поликлиника!BZ51</f>
        <v>0</v>
      </c>
      <c r="AC50" s="132">
        <f t="shared" si="6"/>
        <v>0</v>
      </c>
      <c r="AD50" s="134">
        <f>Поликлиника!CD51</f>
        <v>0</v>
      </c>
      <c r="AE50" s="134">
        <f>Поликлиника!CL51</f>
        <v>0</v>
      </c>
      <c r="AF50" s="134">
        <f>Поликлиника!CP51</f>
        <v>0</v>
      </c>
      <c r="AG50" s="132">
        <f t="shared" si="7"/>
        <v>0</v>
      </c>
      <c r="AH50" s="134">
        <f>Поликлиника!CT51</f>
        <v>0</v>
      </c>
      <c r="AI50" s="131">
        <f>Поликлиника!CZ51</f>
        <v>0</v>
      </c>
      <c r="AJ50" s="131">
        <f>Поликлиника!DD51</f>
        <v>0</v>
      </c>
      <c r="AK50" s="132">
        <f t="shared" si="8"/>
        <v>0</v>
      </c>
      <c r="AL50" s="131">
        <f>Поликлиника!DH51</f>
        <v>0</v>
      </c>
      <c r="AM50" s="134">
        <f>Поликлиника!DN51</f>
        <v>598</v>
      </c>
      <c r="AN50" s="134">
        <f>Поликлиника!DR51</f>
        <v>598</v>
      </c>
      <c r="AO50" s="132">
        <f t="shared" si="9"/>
        <v>0</v>
      </c>
      <c r="AP50" s="199">
        <f>Поликлиника!DV51</f>
        <v>0</v>
      </c>
      <c r="AQ50" s="200">
        <f>'Круглосуточный стационар'!C51</f>
        <v>0</v>
      </c>
      <c r="AR50" s="201">
        <f>'Круглосуточный стационар'!I51</f>
        <v>0</v>
      </c>
      <c r="AS50" s="132">
        <f t="shared" si="10"/>
        <v>0</v>
      </c>
      <c r="AT50" s="201">
        <f>'Круглосуточный стационар'!O51</f>
        <v>0</v>
      </c>
      <c r="AU50" s="202">
        <f>'Дневной стационар'!C51</f>
        <v>136</v>
      </c>
      <c r="AV50" s="131">
        <f>'Дневной стационар'!K51</f>
        <v>136</v>
      </c>
      <c r="AW50" s="132">
        <f t="shared" si="11"/>
        <v>0</v>
      </c>
      <c r="AX50" s="203">
        <f>'Дневной стационар'!S51</f>
        <v>0</v>
      </c>
      <c r="AZ50" s="14"/>
    </row>
    <row r="51" spans="1:52" x14ac:dyDescent="0.25">
      <c r="A51" s="139">
        <f>'Скорая медицинская помощь'!A52</f>
        <v>39</v>
      </c>
      <c r="B51" s="9" t="str">
        <f>'Скорая медицинская помощь'!C52</f>
        <v>ООО РЦ "ОРМЕДИУМ"</v>
      </c>
      <c r="C51" s="129">
        <f>'Скорая медицинская помощь'!D52</f>
        <v>0</v>
      </c>
      <c r="D51" s="131">
        <f>'Скорая медицинская помощь'!H52</f>
        <v>0</v>
      </c>
      <c r="E51" s="132">
        <f t="shared" ref="E51:E75" si="14">D51-C51</f>
        <v>0</v>
      </c>
      <c r="F51" s="135">
        <f>'Скорая медицинская помощь'!L52</f>
        <v>0</v>
      </c>
      <c r="G51" s="129">
        <f>Поликлиника!D52</f>
        <v>0</v>
      </c>
      <c r="H51" s="131">
        <f>Поликлиника!H52</f>
        <v>0</v>
      </c>
      <c r="I51" s="132">
        <f t="shared" ref="I51:I75" si="15">H51-G51</f>
        <v>0</v>
      </c>
      <c r="J51" s="131">
        <f>Поликлиника!L52</f>
        <v>0</v>
      </c>
      <c r="K51" s="129">
        <f>Поликлиника!R52</f>
        <v>0</v>
      </c>
      <c r="L51" s="131">
        <f>Поликлиника!V52</f>
        <v>0</v>
      </c>
      <c r="M51" s="132">
        <f t="shared" ref="M51:M75" si="16">L51-K51</f>
        <v>0</v>
      </c>
      <c r="N51" s="131">
        <f>Поликлиника!Z52</f>
        <v>0</v>
      </c>
      <c r="O51" s="131">
        <f>Поликлиника!AF52</f>
        <v>0</v>
      </c>
      <c r="P51" s="131">
        <f>Поликлиника!AJ52</f>
        <v>0</v>
      </c>
      <c r="Q51" s="132">
        <f t="shared" ref="Q51:Q75" si="17">P51-O51</f>
        <v>0</v>
      </c>
      <c r="R51" s="131">
        <f>Поликлиника!AN52</f>
        <v>0</v>
      </c>
      <c r="S51" s="131">
        <f>Поликлиника!AT52</f>
        <v>0</v>
      </c>
      <c r="T51" s="131">
        <f>Поликлиника!AX52</f>
        <v>0</v>
      </c>
      <c r="U51" s="132">
        <f t="shared" ref="U51:U75" si="18">T51-S51</f>
        <v>0</v>
      </c>
      <c r="V51" s="131">
        <f>Поликлиника!BB52</f>
        <v>0</v>
      </c>
      <c r="W51" s="134">
        <f>Поликлиника!BH52</f>
        <v>0</v>
      </c>
      <c r="X51" s="134">
        <f>Поликлиника!BL52</f>
        <v>0</v>
      </c>
      <c r="Y51" s="132">
        <f t="shared" ref="Y51:Y75" si="19">X51-W51</f>
        <v>0</v>
      </c>
      <c r="Z51" s="134">
        <f>Поликлиника!BP52</f>
        <v>0</v>
      </c>
      <c r="AA51" s="134">
        <f>Поликлиника!BV52</f>
        <v>0</v>
      </c>
      <c r="AB51" s="134">
        <f>Поликлиника!BZ52</f>
        <v>0</v>
      </c>
      <c r="AC51" s="132">
        <f t="shared" ref="AC51:AC75" si="20">AB51-AA51</f>
        <v>0</v>
      </c>
      <c r="AD51" s="134">
        <f>Поликлиника!CD52</f>
        <v>0</v>
      </c>
      <c r="AE51" s="134">
        <f>Поликлиника!CL52</f>
        <v>0</v>
      </c>
      <c r="AF51" s="134">
        <f>Поликлиника!CP52</f>
        <v>0</v>
      </c>
      <c r="AG51" s="132">
        <f t="shared" ref="AG51:AG75" si="21">AF51-AE51</f>
        <v>0</v>
      </c>
      <c r="AH51" s="134">
        <f>Поликлиника!CT52</f>
        <v>0</v>
      </c>
      <c r="AI51" s="131">
        <f>Поликлиника!CZ52</f>
        <v>0</v>
      </c>
      <c r="AJ51" s="131">
        <f>Поликлиника!DD52</f>
        <v>0</v>
      </c>
      <c r="AK51" s="132">
        <f t="shared" ref="AK51:AK75" si="22">AJ51-AI51</f>
        <v>0</v>
      </c>
      <c r="AL51" s="131">
        <f>Поликлиника!DH52</f>
        <v>0</v>
      </c>
      <c r="AM51" s="134">
        <f>Поликлиника!DN52</f>
        <v>44</v>
      </c>
      <c r="AN51" s="134">
        <f>Поликлиника!DR52</f>
        <v>44</v>
      </c>
      <c r="AO51" s="132">
        <f t="shared" ref="AO51:AO75" si="23">AN51-AM51</f>
        <v>0</v>
      </c>
      <c r="AP51" s="199">
        <f>Поликлиника!DV52</f>
        <v>0</v>
      </c>
      <c r="AQ51" s="200">
        <f>'Круглосуточный стационар'!C52</f>
        <v>0</v>
      </c>
      <c r="AR51" s="201">
        <f>'Круглосуточный стационар'!I52</f>
        <v>0</v>
      </c>
      <c r="AS51" s="132">
        <f t="shared" ref="AS51:AS75" si="24">AR51-AQ51</f>
        <v>0</v>
      </c>
      <c r="AT51" s="201">
        <f>'Круглосуточный стационар'!O52</f>
        <v>0</v>
      </c>
      <c r="AU51" s="202">
        <f>'Дневной стационар'!C52</f>
        <v>1050</v>
      </c>
      <c r="AV51" s="131">
        <f>'Дневной стационар'!K52</f>
        <v>1050</v>
      </c>
      <c r="AW51" s="132">
        <f t="shared" ref="AW51:AW75" si="25">AV51-AU51</f>
        <v>0</v>
      </c>
      <c r="AX51" s="203">
        <f>'Дневной стационар'!S52</f>
        <v>0</v>
      </c>
      <c r="AZ51" s="14"/>
    </row>
    <row r="52" spans="1:52" x14ac:dyDescent="0.25">
      <c r="A52" s="139">
        <f>'Скорая медицинская помощь'!A53</f>
        <v>0</v>
      </c>
      <c r="B52" s="9">
        <f>'Скорая медицинская помощь'!C53</f>
        <v>0</v>
      </c>
      <c r="C52" s="129">
        <f>'Скорая медицинская помощь'!D53</f>
        <v>0</v>
      </c>
      <c r="D52" s="131">
        <f>'Скорая медицинская помощь'!H53</f>
        <v>0</v>
      </c>
      <c r="E52" s="132">
        <f t="shared" si="14"/>
        <v>0</v>
      </c>
      <c r="F52" s="135">
        <f>'Скорая медицинская помощь'!L53</f>
        <v>0</v>
      </c>
      <c r="G52" s="129">
        <f>Поликлиника!D53</f>
        <v>0</v>
      </c>
      <c r="H52" s="131">
        <f>Поликлиника!H53</f>
        <v>0</v>
      </c>
      <c r="I52" s="132">
        <f t="shared" si="15"/>
        <v>0</v>
      </c>
      <c r="J52" s="131">
        <f>Поликлиника!L53</f>
        <v>0</v>
      </c>
      <c r="K52" s="129">
        <f>Поликлиника!R53</f>
        <v>0</v>
      </c>
      <c r="L52" s="131">
        <f>Поликлиника!V53</f>
        <v>0</v>
      </c>
      <c r="M52" s="132">
        <f t="shared" si="16"/>
        <v>0</v>
      </c>
      <c r="N52" s="131">
        <f>Поликлиника!Z53</f>
        <v>0</v>
      </c>
      <c r="O52" s="131">
        <f>Поликлиника!AF53</f>
        <v>0</v>
      </c>
      <c r="P52" s="131">
        <f>Поликлиника!AJ53</f>
        <v>0</v>
      </c>
      <c r="Q52" s="132">
        <f t="shared" si="17"/>
        <v>0</v>
      </c>
      <c r="R52" s="131">
        <f>Поликлиника!AN53</f>
        <v>0</v>
      </c>
      <c r="S52" s="131">
        <f>Поликлиника!AT53</f>
        <v>0</v>
      </c>
      <c r="T52" s="131">
        <f>Поликлиника!AX53</f>
        <v>0</v>
      </c>
      <c r="U52" s="132">
        <f t="shared" si="18"/>
        <v>0</v>
      </c>
      <c r="V52" s="131">
        <f>Поликлиника!BB53</f>
        <v>0</v>
      </c>
      <c r="W52" s="134">
        <f>Поликлиника!BH53</f>
        <v>0</v>
      </c>
      <c r="X52" s="134">
        <f>Поликлиника!BL53</f>
        <v>0</v>
      </c>
      <c r="Y52" s="132">
        <f t="shared" si="19"/>
        <v>0</v>
      </c>
      <c r="Z52" s="134">
        <f>Поликлиника!BP53</f>
        <v>0</v>
      </c>
      <c r="AA52" s="134">
        <f>Поликлиника!BV53</f>
        <v>0</v>
      </c>
      <c r="AB52" s="134">
        <f>Поликлиника!BZ53</f>
        <v>0</v>
      </c>
      <c r="AC52" s="132">
        <f t="shared" si="20"/>
        <v>0</v>
      </c>
      <c r="AD52" s="134">
        <f>Поликлиника!CD53</f>
        <v>0</v>
      </c>
      <c r="AE52" s="134">
        <f>Поликлиника!CL53</f>
        <v>0</v>
      </c>
      <c r="AF52" s="134">
        <f>Поликлиника!CP53</f>
        <v>0</v>
      </c>
      <c r="AG52" s="132">
        <f t="shared" si="21"/>
        <v>0</v>
      </c>
      <c r="AH52" s="134">
        <f>Поликлиника!CT53</f>
        <v>0</v>
      </c>
      <c r="AI52" s="131">
        <f>Поликлиника!CZ53</f>
        <v>0</v>
      </c>
      <c r="AJ52" s="131">
        <f>Поликлиника!DD53</f>
        <v>0</v>
      </c>
      <c r="AK52" s="132">
        <f t="shared" si="22"/>
        <v>0</v>
      </c>
      <c r="AL52" s="131">
        <f>Поликлиника!DH53</f>
        <v>0</v>
      </c>
      <c r="AM52" s="134">
        <f>Поликлиника!DN53</f>
        <v>0</v>
      </c>
      <c r="AN52" s="134">
        <f>Поликлиника!DR53</f>
        <v>0</v>
      </c>
      <c r="AO52" s="132">
        <f t="shared" si="23"/>
        <v>0</v>
      </c>
      <c r="AP52" s="199">
        <f>Поликлиника!DV53</f>
        <v>0</v>
      </c>
      <c r="AQ52" s="200">
        <f>'Круглосуточный стационар'!C53</f>
        <v>0</v>
      </c>
      <c r="AR52" s="201">
        <f>'Круглосуточный стационар'!I53</f>
        <v>0</v>
      </c>
      <c r="AS52" s="132">
        <f t="shared" si="24"/>
        <v>0</v>
      </c>
      <c r="AT52" s="201">
        <f>'Круглосуточный стационар'!O53</f>
        <v>0</v>
      </c>
      <c r="AU52" s="202">
        <f>'Дневной стационар'!C53</f>
        <v>0</v>
      </c>
      <c r="AV52" s="131">
        <f>'Дневной стационар'!K53</f>
        <v>0</v>
      </c>
      <c r="AW52" s="132">
        <f t="shared" si="25"/>
        <v>0</v>
      </c>
      <c r="AX52" s="203">
        <f>'Дневной стационар'!S53</f>
        <v>0</v>
      </c>
      <c r="AZ52" s="14"/>
    </row>
    <row r="53" spans="1:52" x14ac:dyDescent="0.25">
      <c r="A53" s="139">
        <f>'Скорая медицинская помощь'!A54</f>
        <v>41</v>
      </c>
      <c r="B53" s="9" t="str">
        <f>'Скорая медицинская помощь'!C54</f>
        <v>ГБУЗ КК ЦОЗМП</v>
      </c>
      <c r="C53" s="129">
        <f>'Скорая медицинская помощь'!D54</f>
        <v>0</v>
      </c>
      <c r="D53" s="131">
        <f>'Скорая медицинская помощь'!H54</f>
        <v>0</v>
      </c>
      <c r="E53" s="132">
        <f t="shared" si="14"/>
        <v>0</v>
      </c>
      <c r="F53" s="135">
        <f>'Скорая медицинская помощь'!L54</f>
        <v>0</v>
      </c>
      <c r="G53" s="129">
        <f>Поликлиника!D54</f>
        <v>9007</v>
      </c>
      <c r="H53" s="131">
        <f>Поликлиника!H54</f>
        <v>8319</v>
      </c>
      <c r="I53" s="132">
        <f t="shared" si="15"/>
        <v>-688</v>
      </c>
      <c r="J53" s="131">
        <f>Поликлиника!L54</f>
        <v>0</v>
      </c>
      <c r="K53" s="129">
        <f>Поликлиника!R54</f>
        <v>0</v>
      </c>
      <c r="L53" s="131">
        <f>Поликлиника!V54</f>
        <v>0</v>
      </c>
      <c r="M53" s="132">
        <f t="shared" si="16"/>
        <v>0</v>
      </c>
      <c r="N53" s="131">
        <f>Поликлиника!Z54</f>
        <v>0</v>
      </c>
      <c r="O53" s="131">
        <f>Поликлиника!AF54</f>
        <v>13697</v>
      </c>
      <c r="P53" s="131">
        <f>Поликлиника!AJ54</f>
        <v>13697</v>
      </c>
      <c r="Q53" s="132">
        <f t="shared" si="17"/>
        <v>0</v>
      </c>
      <c r="R53" s="131">
        <f>Поликлиника!AN54</f>
        <v>0</v>
      </c>
      <c r="S53" s="131">
        <f>Поликлиника!AT54</f>
        <v>1730</v>
      </c>
      <c r="T53" s="131">
        <f>Поликлиника!AX54</f>
        <v>1730</v>
      </c>
      <c r="U53" s="132">
        <f t="shared" si="18"/>
        <v>0</v>
      </c>
      <c r="V53" s="131">
        <f>Поликлиника!BB54</f>
        <v>0</v>
      </c>
      <c r="W53" s="134">
        <f>Поликлиника!BH54</f>
        <v>1262</v>
      </c>
      <c r="X53" s="134">
        <f>Поликлиника!BL54</f>
        <v>1262</v>
      </c>
      <c r="Y53" s="132">
        <f t="shared" si="19"/>
        <v>0</v>
      </c>
      <c r="Z53" s="134">
        <f>Поликлиника!BP54</f>
        <v>0</v>
      </c>
      <c r="AA53" s="134">
        <f>Поликлиника!BV54</f>
        <v>2073</v>
      </c>
      <c r="AB53" s="134">
        <f>Поликлиника!BZ54</f>
        <v>2073</v>
      </c>
      <c r="AC53" s="132">
        <f t="shared" si="20"/>
        <v>0</v>
      </c>
      <c r="AD53" s="134">
        <f>Поликлиника!CD54</f>
        <v>0</v>
      </c>
      <c r="AE53" s="134">
        <f>Поликлиника!CL54</f>
        <v>240</v>
      </c>
      <c r="AF53" s="134">
        <f>Поликлиника!CP54</f>
        <v>240</v>
      </c>
      <c r="AG53" s="132">
        <f t="shared" si="21"/>
        <v>0</v>
      </c>
      <c r="AH53" s="134">
        <f>Поликлиника!CT54</f>
        <v>0</v>
      </c>
      <c r="AI53" s="131">
        <f>Поликлиника!CZ54</f>
        <v>10368</v>
      </c>
      <c r="AJ53" s="131">
        <f>Поликлиника!DD54</f>
        <v>10368</v>
      </c>
      <c r="AK53" s="132">
        <f t="shared" si="22"/>
        <v>0</v>
      </c>
      <c r="AL53" s="131">
        <f>Поликлиника!DH54</f>
        <v>0</v>
      </c>
      <c r="AM53" s="134">
        <f>Поликлиника!DN54</f>
        <v>-82075</v>
      </c>
      <c r="AN53" s="134">
        <f>Поликлиника!DR54</f>
        <v>-82075</v>
      </c>
      <c r="AO53" s="132">
        <f t="shared" si="23"/>
        <v>0</v>
      </c>
      <c r="AP53" s="199">
        <f>Поликлиника!DV54</f>
        <v>0</v>
      </c>
      <c r="AQ53" s="200">
        <f>'Круглосуточный стационар'!C54</f>
        <v>0</v>
      </c>
      <c r="AR53" s="201">
        <f>'Круглосуточный стационар'!I54</f>
        <v>0</v>
      </c>
      <c r="AS53" s="132">
        <f t="shared" si="24"/>
        <v>0</v>
      </c>
      <c r="AT53" s="201">
        <f>'Круглосуточный стационар'!O54</f>
        <v>0</v>
      </c>
      <c r="AU53" s="202">
        <f>'Дневной стационар'!C54</f>
        <v>596</v>
      </c>
      <c r="AV53" s="131">
        <f>'Дневной стационар'!K54</f>
        <v>596</v>
      </c>
      <c r="AW53" s="132">
        <f t="shared" si="25"/>
        <v>0</v>
      </c>
      <c r="AX53" s="203">
        <f>'Дневной стационар'!S54</f>
        <v>0</v>
      </c>
      <c r="AZ53" s="14"/>
    </row>
    <row r="54" spans="1:52" x14ac:dyDescent="0.25">
      <c r="A54" s="139">
        <f>'Скорая медицинская помощь'!A55</f>
        <v>42</v>
      </c>
      <c r="B54" s="9" t="str">
        <f>'Скорая медицинская помощь'!C55</f>
        <v>ООО "ИМПУЛЬС"</v>
      </c>
      <c r="C54" s="129">
        <f>'Скорая медицинская помощь'!D55</f>
        <v>0</v>
      </c>
      <c r="D54" s="131">
        <f>'Скорая медицинская помощь'!H55</f>
        <v>0</v>
      </c>
      <c r="E54" s="132">
        <f t="shared" si="14"/>
        <v>0</v>
      </c>
      <c r="F54" s="135">
        <f>'Скорая медицинская помощь'!L55</f>
        <v>0</v>
      </c>
      <c r="G54" s="129">
        <f>Поликлиника!D55</f>
        <v>0</v>
      </c>
      <c r="H54" s="131">
        <f>Поликлиника!H55</f>
        <v>0</v>
      </c>
      <c r="I54" s="132">
        <f t="shared" si="15"/>
        <v>0</v>
      </c>
      <c r="J54" s="131">
        <f>Поликлиника!L55</f>
        <v>0</v>
      </c>
      <c r="K54" s="129">
        <f>Поликлиника!R55</f>
        <v>0</v>
      </c>
      <c r="L54" s="131">
        <f>Поликлиника!V55</f>
        <v>0</v>
      </c>
      <c r="M54" s="132">
        <f t="shared" si="16"/>
        <v>0</v>
      </c>
      <c r="N54" s="131">
        <f>Поликлиника!Z55</f>
        <v>0</v>
      </c>
      <c r="O54" s="131">
        <f>Поликлиника!AF55</f>
        <v>0</v>
      </c>
      <c r="P54" s="131">
        <f>Поликлиника!AJ55</f>
        <v>0</v>
      </c>
      <c r="Q54" s="132">
        <f t="shared" si="17"/>
        <v>0</v>
      </c>
      <c r="R54" s="131">
        <f>Поликлиника!AN55</f>
        <v>0</v>
      </c>
      <c r="S54" s="131">
        <f>Поликлиника!AT55</f>
        <v>0</v>
      </c>
      <c r="T54" s="131">
        <f>Поликлиника!AX55</f>
        <v>0</v>
      </c>
      <c r="U54" s="132">
        <f t="shared" si="18"/>
        <v>0</v>
      </c>
      <c r="V54" s="131">
        <f>Поликлиника!BB55</f>
        <v>0</v>
      </c>
      <c r="W54" s="134">
        <f>Поликлиника!BH55</f>
        <v>0</v>
      </c>
      <c r="X54" s="134">
        <f>Поликлиника!BL55</f>
        <v>0</v>
      </c>
      <c r="Y54" s="132">
        <f t="shared" si="19"/>
        <v>0</v>
      </c>
      <c r="Z54" s="134">
        <f>Поликлиника!BP55</f>
        <v>0</v>
      </c>
      <c r="AA54" s="134">
        <f>Поликлиника!BV55</f>
        <v>0</v>
      </c>
      <c r="AB54" s="134">
        <f>Поликлиника!BZ55</f>
        <v>0</v>
      </c>
      <c r="AC54" s="132">
        <f t="shared" si="20"/>
        <v>0</v>
      </c>
      <c r="AD54" s="134">
        <f>Поликлиника!CD55</f>
        <v>0</v>
      </c>
      <c r="AE54" s="134">
        <f>Поликлиника!CL55</f>
        <v>0</v>
      </c>
      <c r="AF54" s="134">
        <f>Поликлиника!CP55</f>
        <v>0</v>
      </c>
      <c r="AG54" s="132">
        <f t="shared" si="21"/>
        <v>0</v>
      </c>
      <c r="AH54" s="134">
        <f>Поликлиника!CT55</f>
        <v>0</v>
      </c>
      <c r="AI54" s="131">
        <f>Поликлиника!CZ55</f>
        <v>0</v>
      </c>
      <c r="AJ54" s="131">
        <f>Поликлиника!DD55</f>
        <v>0</v>
      </c>
      <c r="AK54" s="132">
        <f t="shared" si="22"/>
        <v>0</v>
      </c>
      <c r="AL54" s="131">
        <f>Поликлиника!DH55</f>
        <v>0</v>
      </c>
      <c r="AM54" s="134">
        <f>Поликлиника!DN55</f>
        <v>2354</v>
      </c>
      <c r="AN54" s="134">
        <f>Поликлиника!DR55</f>
        <v>2354</v>
      </c>
      <c r="AO54" s="132">
        <f t="shared" si="23"/>
        <v>0</v>
      </c>
      <c r="AP54" s="199">
        <f>Поликлиника!DV55</f>
        <v>0</v>
      </c>
      <c r="AQ54" s="200">
        <f>'Круглосуточный стационар'!C55</f>
        <v>0</v>
      </c>
      <c r="AR54" s="201">
        <f>'Круглосуточный стационар'!I55</f>
        <v>0</v>
      </c>
      <c r="AS54" s="132">
        <f t="shared" si="24"/>
        <v>0</v>
      </c>
      <c r="AT54" s="201">
        <f>'Круглосуточный стационар'!O55</f>
        <v>0</v>
      </c>
      <c r="AU54" s="202">
        <f>'Дневной стационар'!C55</f>
        <v>0</v>
      </c>
      <c r="AV54" s="131">
        <f>'Дневной стационар'!K55</f>
        <v>0</v>
      </c>
      <c r="AW54" s="132">
        <f t="shared" si="25"/>
        <v>0</v>
      </c>
      <c r="AX54" s="203">
        <f>'Дневной стационар'!S55</f>
        <v>0</v>
      </c>
      <c r="AZ54" s="14"/>
    </row>
    <row r="55" spans="1:52" x14ac:dyDescent="0.25">
      <c r="A55" s="139">
        <f>'Скорая медицинская помощь'!A56</f>
        <v>43</v>
      </c>
      <c r="B55" s="9" t="str">
        <f>'Скорая медицинская помощь'!C56</f>
        <v>ООО ДЦ "ЖЕМЧУЖИНА КАМЧАТКИ"</v>
      </c>
      <c r="C55" s="129">
        <f>'Скорая медицинская помощь'!D56</f>
        <v>0</v>
      </c>
      <c r="D55" s="131">
        <f>'Скорая медицинская помощь'!H56</f>
        <v>0</v>
      </c>
      <c r="E55" s="132">
        <f t="shared" si="14"/>
        <v>0</v>
      </c>
      <c r="F55" s="135">
        <f>'Скорая медицинская помощь'!L56</f>
        <v>0</v>
      </c>
      <c r="G55" s="129">
        <f>Поликлиника!D56</f>
        <v>0</v>
      </c>
      <c r="H55" s="131">
        <f>Поликлиника!H56</f>
        <v>0</v>
      </c>
      <c r="I55" s="132">
        <f t="shared" si="15"/>
        <v>0</v>
      </c>
      <c r="J55" s="131">
        <f>Поликлиника!L56</f>
        <v>0</v>
      </c>
      <c r="K55" s="129">
        <f>Поликлиника!R56</f>
        <v>0</v>
      </c>
      <c r="L55" s="131">
        <f>Поликлиника!V56</f>
        <v>0</v>
      </c>
      <c r="M55" s="132">
        <f t="shared" si="16"/>
        <v>0</v>
      </c>
      <c r="N55" s="131">
        <f>Поликлиника!Z56</f>
        <v>0</v>
      </c>
      <c r="O55" s="131">
        <f>Поликлиника!AF56</f>
        <v>0</v>
      </c>
      <c r="P55" s="131">
        <f>Поликлиника!AJ56</f>
        <v>0</v>
      </c>
      <c r="Q55" s="132">
        <f t="shared" si="17"/>
        <v>0</v>
      </c>
      <c r="R55" s="131">
        <f>Поликлиника!AN56</f>
        <v>0</v>
      </c>
      <c r="S55" s="131">
        <f>Поликлиника!AT56</f>
        <v>0</v>
      </c>
      <c r="T55" s="131">
        <f>Поликлиника!AX56</f>
        <v>0</v>
      </c>
      <c r="U55" s="132">
        <f t="shared" si="18"/>
        <v>0</v>
      </c>
      <c r="V55" s="131">
        <f>Поликлиника!BB56</f>
        <v>0</v>
      </c>
      <c r="W55" s="134">
        <f>Поликлиника!BH56</f>
        <v>0</v>
      </c>
      <c r="X55" s="134">
        <f>Поликлиника!BL56</f>
        <v>0</v>
      </c>
      <c r="Y55" s="132">
        <f t="shared" si="19"/>
        <v>0</v>
      </c>
      <c r="Z55" s="134">
        <f>Поликлиника!BP56</f>
        <v>0</v>
      </c>
      <c r="AA55" s="134">
        <f>Поликлиника!BV56</f>
        <v>0</v>
      </c>
      <c r="AB55" s="134">
        <f>Поликлиника!BZ56</f>
        <v>0</v>
      </c>
      <c r="AC55" s="132">
        <f t="shared" si="20"/>
        <v>0</v>
      </c>
      <c r="AD55" s="134">
        <f>Поликлиника!CD56</f>
        <v>0</v>
      </c>
      <c r="AE55" s="134">
        <f>Поликлиника!CL56</f>
        <v>0</v>
      </c>
      <c r="AF55" s="134">
        <f>Поликлиника!CP56</f>
        <v>0</v>
      </c>
      <c r="AG55" s="132">
        <f t="shared" si="21"/>
        <v>0</v>
      </c>
      <c r="AH55" s="134">
        <f>Поликлиника!CT56</f>
        <v>0</v>
      </c>
      <c r="AI55" s="131">
        <f>Поликлиника!CZ56</f>
        <v>0</v>
      </c>
      <c r="AJ55" s="131">
        <f>Поликлиника!DD56</f>
        <v>0</v>
      </c>
      <c r="AK55" s="132">
        <f t="shared" si="22"/>
        <v>0</v>
      </c>
      <c r="AL55" s="131">
        <f>Поликлиника!DH56</f>
        <v>0</v>
      </c>
      <c r="AM55" s="134">
        <f>Поликлиника!DN56</f>
        <v>0</v>
      </c>
      <c r="AN55" s="134">
        <f>Поликлиника!DR56</f>
        <v>0</v>
      </c>
      <c r="AO55" s="132">
        <f t="shared" si="23"/>
        <v>0</v>
      </c>
      <c r="AP55" s="199">
        <f>Поликлиника!DV56</f>
        <v>0</v>
      </c>
      <c r="AQ55" s="200">
        <f>'Круглосуточный стационар'!C56</f>
        <v>0</v>
      </c>
      <c r="AR55" s="201">
        <f>'Круглосуточный стационар'!I56</f>
        <v>0</v>
      </c>
      <c r="AS55" s="132">
        <f t="shared" si="24"/>
        <v>0</v>
      </c>
      <c r="AT55" s="201">
        <f>'Круглосуточный стационар'!O56</f>
        <v>0</v>
      </c>
      <c r="AU55" s="202">
        <f>'Дневной стационар'!C56</f>
        <v>204</v>
      </c>
      <c r="AV55" s="131">
        <f>'Дневной стационар'!K56</f>
        <v>204</v>
      </c>
      <c r="AW55" s="132">
        <f t="shared" si="25"/>
        <v>0</v>
      </c>
      <c r="AX55" s="203">
        <f>'Дневной стационар'!S56</f>
        <v>0</v>
      </c>
      <c r="AZ55" s="14"/>
    </row>
    <row r="56" spans="1:52" x14ac:dyDescent="0.25">
      <c r="A56" s="139">
        <f>'Скорая медицинская помощь'!A57</f>
        <v>44</v>
      </c>
      <c r="B56" s="9" t="str">
        <f>'Скорая медицинская помощь'!C57</f>
        <v>ЦЕНТР СПИД</v>
      </c>
      <c r="C56" s="129">
        <f>'Скорая медицинская помощь'!D57</f>
        <v>0</v>
      </c>
      <c r="D56" s="131">
        <f>'Скорая медицинская помощь'!H57</f>
        <v>0</v>
      </c>
      <c r="E56" s="132">
        <f t="shared" si="14"/>
        <v>0</v>
      </c>
      <c r="F56" s="135">
        <f>'Скорая медицинская помощь'!L57</f>
        <v>0</v>
      </c>
      <c r="G56" s="129">
        <f>Поликлиника!D57</f>
        <v>0</v>
      </c>
      <c r="H56" s="131">
        <f>Поликлиника!H57</f>
        <v>0</v>
      </c>
      <c r="I56" s="132">
        <f t="shared" si="15"/>
        <v>0</v>
      </c>
      <c r="J56" s="131">
        <f>Поликлиника!L57</f>
        <v>0</v>
      </c>
      <c r="K56" s="129">
        <f>Поликлиника!R57</f>
        <v>0</v>
      </c>
      <c r="L56" s="131">
        <f>Поликлиника!V57</f>
        <v>0</v>
      </c>
      <c r="M56" s="132">
        <f t="shared" si="16"/>
        <v>0</v>
      </c>
      <c r="N56" s="131">
        <f>Поликлиника!Z57</f>
        <v>0</v>
      </c>
      <c r="O56" s="131">
        <f>Поликлиника!AF57</f>
        <v>650</v>
      </c>
      <c r="P56" s="131">
        <f>Поликлиника!AJ57</f>
        <v>650</v>
      </c>
      <c r="Q56" s="132">
        <f t="shared" si="17"/>
        <v>0</v>
      </c>
      <c r="R56" s="131">
        <f>Поликлиника!AN57</f>
        <v>0</v>
      </c>
      <c r="S56" s="131">
        <f>Поликлиника!AT57</f>
        <v>0</v>
      </c>
      <c r="T56" s="131">
        <f>Поликлиника!AX57</f>
        <v>0</v>
      </c>
      <c r="U56" s="132">
        <f t="shared" si="18"/>
        <v>0</v>
      </c>
      <c r="V56" s="131">
        <f>Поликлиника!BB57</f>
        <v>0</v>
      </c>
      <c r="W56" s="134">
        <f>Поликлиника!BH57</f>
        <v>0</v>
      </c>
      <c r="X56" s="134">
        <f>Поликлиника!BL57</f>
        <v>0</v>
      </c>
      <c r="Y56" s="132">
        <f t="shared" si="19"/>
        <v>0</v>
      </c>
      <c r="Z56" s="134">
        <f>Поликлиника!BP57</f>
        <v>0</v>
      </c>
      <c r="AA56" s="134">
        <f>Поликлиника!BV57</f>
        <v>450</v>
      </c>
      <c r="AB56" s="134">
        <f>Поликлиника!BZ57</f>
        <v>450</v>
      </c>
      <c r="AC56" s="132">
        <f t="shared" si="20"/>
        <v>0</v>
      </c>
      <c r="AD56" s="134">
        <f>Поликлиника!CD57</f>
        <v>0</v>
      </c>
      <c r="AE56" s="134">
        <f>Поликлиника!CL57</f>
        <v>0</v>
      </c>
      <c r="AF56" s="134">
        <f>Поликлиника!CP57</f>
        <v>0</v>
      </c>
      <c r="AG56" s="132">
        <f t="shared" si="21"/>
        <v>0</v>
      </c>
      <c r="AH56" s="134">
        <f>Поликлиника!CT57</f>
        <v>0</v>
      </c>
      <c r="AI56" s="131">
        <f>Поликлиника!CZ57</f>
        <v>1000</v>
      </c>
      <c r="AJ56" s="131">
        <f>Поликлиника!DD57</f>
        <v>1000</v>
      </c>
      <c r="AK56" s="132">
        <f t="shared" si="22"/>
        <v>0</v>
      </c>
      <c r="AL56" s="131">
        <f>Поликлиника!DH57</f>
        <v>0</v>
      </c>
      <c r="AM56" s="134">
        <f>Поликлиника!DN57</f>
        <v>1413592.5</v>
      </c>
      <c r="AN56" s="134">
        <f>Поликлиника!DR57</f>
        <v>1413594</v>
      </c>
      <c r="AO56" s="132">
        <f t="shared" si="23"/>
        <v>1.5</v>
      </c>
      <c r="AP56" s="199">
        <f>Поликлиника!DV57</f>
        <v>0</v>
      </c>
      <c r="AQ56" s="200">
        <f>'Круглосуточный стационар'!C57</f>
        <v>1248</v>
      </c>
      <c r="AR56" s="201">
        <f>'Круглосуточный стационар'!I57</f>
        <v>1248</v>
      </c>
      <c r="AS56" s="132">
        <f t="shared" si="24"/>
        <v>0</v>
      </c>
      <c r="AT56" s="201">
        <f>'Круглосуточный стационар'!O57</f>
        <v>0</v>
      </c>
      <c r="AU56" s="202">
        <f>'Дневной стационар'!C57</f>
        <v>750</v>
      </c>
      <c r="AV56" s="131">
        <f>'Дневной стационар'!K57</f>
        <v>750</v>
      </c>
      <c r="AW56" s="132">
        <f t="shared" si="25"/>
        <v>0</v>
      </c>
      <c r="AX56" s="203">
        <f>'Дневной стационар'!S57</f>
        <v>0</v>
      </c>
      <c r="AZ56" s="14"/>
    </row>
    <row r="57" spans="1:52" x14ac:dyDescent="0.25">
      <c r="A57" s="139">
        <f>'Скорая медицинская помощь'!A58</f>
        <v>45</v>
      </c>
      <c r="B57" s="9" t="str">
        <f>'Скорая медицинская помощь'!C58</f>
        <v>ООО "М-ЛАЙН"</v>
      </c>
      <c r="C57" s="129">
        <f>'Скорая медицинская помощь'!D58</f>
        <v>0</v>
      </c>
      <c r="D57" s="131">
        <f>'Скорая медицинская помощь'!H58</f>
        <v>0</v>
      </c>
      <c r="E57" s="132">
        <f t="shared" si="14"/>
        <v>0</v>
      </c>
      <c r="F57" s="135">
        <f>'Скорая медицинская помощь'!L58</f>
        <v>0</v>
      </c>
      <c r="G57" s="129">
        <f>Поликлиника!D58</f>
        <v>0</v>
      </c>
      <c r="H57" s="131">
        <f>Поликлиника!H58</f>
        <v>0</v>
      </c>
      <c r="I57" s="132">
        <f t="shared" si="15"/>
        <v>0</v>
      </c>
      <c r="J57" s="131">
        <f>Поликлиника!L58</f>
        <v>0</v>
      </c>
      <c r="K57" s="129">
        <f>Поликлиника!R58</f>
        <v>0</v>
      </c>
      <c r="L57" s="131">
        <f>Поликлиника!V58</f>
        <v>0</v>
      </c>
      <c r="M57" s="132">
        <f t="shared" si="16"/>
        <v>0</v>
      </c>
      <c r="N57" s="131">
        <f>Поликлиника!Z58</f>
        <v>0</v>
      </c>
      <c r="O57" s="131">
        <f>Поликлиника!AF58</f>
        <v>0</v>
      </c>
      <c r="P57" s="131">
        <f>Поликлиника!AJ58</f>
        <v>0</v>
      </c>
      <c r="Q57" s="132">
        <f t="shared" si="17"/>
        <v>0</v>
      </c>
      <c r="R57" s="131">
        <f>Поликлиника!AN58</f>
        <v>0</v>
      </c>
      <c r="S57" s="131">
        <f>Поликлиника!AT58</f>
        <v>0</v>
      </c>
      <c r="T57" s="131">
        <f>Поликлиника!AX58</f>
        <v>0</v>
      </c>
      <c r="U57" s="132">
        <f t="shared" si="18"/>
        <v>0</v>
      </c>
      <c r="V57" s="131">
        <f>Поликлиника!BB58</f>
        <v>0</v>
      </c>
      <c r="W57" s="134">
        <f>Поликлиника!BH58</f>
        <v>0</v>
      </c>
      <c r="X57" s="134">
        <f>Поликлиника!BL58</f>
        <v>0</v>
      </c>
      <c r="Y57" s="132">
        <f t="shared" si="19"/>
        <v>0</v>
      </c>
      <c r="Z57" s="134">
        <f>Поликлиника!BP58</f>
        <v>0</v>
      </c>
      <c r="AA57" s="134">
        <f>Поликлиника!BV58</f>
        <v>0</v>
      </c>
      <c r="AB57" s="134">
        <f>Поликлиника!BZ58</f>
        <v>0</v>
      </c>
      <c r="AC57" s="132">
        <f t="shared" si="20"/>
        <v>0</v>
      </c>
      <c r="AD57" s="134">
        <f>Поликлиника!CD58</f>
        <v>0</v>
      </c>
      <c r="AE57" s="134">
        <f>Поликлиника!CL58</f>
        <v>0</v>
      </c>
      <c r="AF57" s="134">
        <f>Поликлиника!CP58</f>
        <v>0</v>
      </c>
      <c r="AG57" s="132">
        <f t="shared" si="21"/>
        <v>0</v>
      </c>
      <c r="AH57" s="134">
        <f>Поликлиника!CT58</f>
        <v>0</v>
      </c>
      <c r="AI57" s="131">
        <f>Поликлиника!CZ58</f>
        <v>0</v>
      </c>
      <c r="AJ57" s="131">
        <f>Поликлиника!DD58</f>
        <v>0</v>
      </c>
      <c r="AK57" s="132">
        <f t="shared" si="22"/>
        <v>0</v>
      </c>
      <c r="AL57" s="131">
        <f>Поликлиника!DH58</f>
        <v>0</v>
      </c>
      <c r="AM57" s="134">
        <f>Поликлиника!DN58</f>
        <v>0</v>
      </c>
      <c r="AN57" s="134">
        <f>Поликлиника!DR58</f>
        <v>0</v>
      </c>
      <c r="AO57" s="132">
        <f t="shared" si="23"/>
        <v>0</v>
      </c>
      <c r="AP57" s="199">
        <f>Поликлиника!DV58</f>
        <v>0</v>
      </c>
      <c r="AQ57" s="200">
        <f>'Круглосуточный стационар'!C58</f>
        <v>0</v>
      </c>
      <c r="AR57" s="201">
        <f>'Круглосуточный стационар'!I58</f>
        <v>0</v>
      </c>
      <c r="AS57" s="132">
        <f t="shared" si="24"/>
        <v>0</v>
      </c>
      <c r="AT57" s="201">
        <f>'Круглосуточный стационар'!O58</f>
        <v>0</v>
      </c>
      <c r="AU57" s="202">
        <f>'Дневной стационар'!C58</f>
        <v>0</v>
      </c>
      <c r="AV57" s="131">
        <f>'Дневной стационар'!K58</f>
        <v>0</v>
      </c>
      <c r="AW57" s="132">
        <f t="shared" si="25"/>
        <v>0</v>
      </c>
      <c r="AX57" s="203">
        <f>'Дневной стационар'!S58</f>
        <v>0</v>
      </c>
      <c r="AZ57" s="14"/>
    </row>
    <row r="58" spans="1:52" x14ac:dyDescent="0.25">
      <c r="A58" s="139">
        <f>'Скорая медицинская помощь'!A59</f>
        <v>46</v>
      </c>
      <c r="B58" s="9" t="str">
        <f>'Скорая медицинская помощь'!C59</f>
        <v>ООО "ЮНИЛАБ-ХАБАРОВСК"</v>
      </c>
      <c r="C58" s="129">
        <f>'Скорая медицинская помощь'!D59</f>
        <v>0</v>
      </c>
      <c r="D58" s="131">
        <f>'Скорая медицинская помощь'!H59</f>
        <v>0</v>
      </c>
      <c r="E58" s="132">
        <f t="shared" si="14"/>
        <v>0</v>
      </c>
      <c r="F58" s="135">
        <f>'Скорая медицинская помощь'!L59</f>
        <v>0</v>
      </c>
      <c r="G58" s="129">
        <f>Поликлиника!D59</f>
        <v>0</v>
      </c>
      <c r="H58" s="131">
        <f>Поликлиника!H59</f>
        <v>0</v>
      </c>
      <c r="I58" s="132">
        <f t="shared" si="15"/>
        <v>0</v>
      </c>
      <c r="J58" s="131">
        <f>Поликлиника!L59</f>
        <v>0</v>
      </c>
      <c r="K58" s="129">
        <f>Поликлиника!R59</f>
        <v>0</v>
      </c>
      <c r="L58" s="131">
        <f>Поликлиника!V59</f>
        <v>0</v>
      </c>
      <c r="M58" s="132">
        <f t="shared" si="16"/>
        <v>0</v>
      </c>
      <c r="N58" s="131">
        <f>Поликлиника!Z59</f>
        <v>0</v>
      </c>
      <c r="O58" s="131">
        <f>Поликлиника!AF59</f>
        <v>0</v>
      </c>
      <c r="P58" s="131">
        <f>Поликлиника!AJ59</f>
        <v>0</v>
      </c>
      <c r="Q58" s="132">
        <f t="shared" si="17"/>
        <v>0</v>
      </c>
      <c r="R58" s="131">
        <f>Поликлиника!AN59</f>
        <v>0</v>
      </c>
      <c r="S58" s="131">
        <f>Поликлиника!AT59</f>
        <v>0</v>
      </c>
      <c r="T58" s="131">
        <f>Поликлиника!AX59</f>
        <v>0</v>
      </c>
      <c r="U58" s="132">
        <f t="shared" si="18"/>
        <v>0</v>
      </c>
      <c r="V58" s="131">
        <f>Поликлиника!BB59</f>
        <v>0</v>
      </c>
      <c r="W58" s="134">
        <f>Поликлиника!BH59</f>
        <v>0</v>
      </c>
      <c r="X58" s="134">
        <f>Поликлиника!BL59</f>
        <v>0</v>
      </c>
      <c r="Y58" s="132">
        <f t="shared" si="19"/>
        <v>0</v>
      </c>
      <c r="Z58" s="134">
        <f>Поликлиника!BP59</f>
        <v>0</v>
      </c>
      <c r="AA58" s="134">
        <f>Поликлиника!BV59</f>
        <v>0</v>
      </c>
      <c r="AB58" s="134">
        <f>Поликлиника!BZ59</f>
        <v>0</v>
      </c>
      <c r="AC58" s="132">
        <f t="shared" si="20"/>
        <v>0</v>
      </c>
      <c r="AD58" s="134">
        <f>Поликлиника!CD59</f>
        <v>0</v>
      </c>
      <c r="AE58" s="134">
        <f>Поликлиника!CL59</f>
        <v>0</v>
      </c>
      <c r="AF58" s="134">
        <f>Поликлиника!CP59</f>
        <v>0</v>
      </c>
      <c r="AG58" s="132">
        <f t="shared" si="21"/>
        <v>0</v>
      </c>
      <c r="AH58" s="134">
        <f>Поликлиника!CT59</f>
        <v>0</v>
      </c>
      <c r="AI58" s="131">
        <f>Поликлиника!CZ59</f>
        <v>0</v>
      </c>
      <c r="AJ58" s="131">
        <f>Поликлиника!DD59</f>
        <v>0</v>
      </c>
      <c r="AK58" s="132">
        <f t="shared" si="22"/>
        <v>0</v>
      </c>
      <c r="AL58" s="131">
        <f>Поликлиника!DH59</f>
        <v>0</v>
      </c>
      <c r="AM58" s="134">
        <f>Поликлиника!DN59</f>
        <v>0</v>
      </c>
      <c r="AN58" s="134">
        <f>Поликлиника!DR59</f>
        <v>0</v>
      </c>
      <c r="AO58" s="132">
        <f t="shared" si="23"/>
        <v>0</v>
      </c>
      <c r="AP58" s="199">
        <f>Поликлиника!DV59</f>
        <v>0</v>
      </c>
      <c r="AQ58" s="200">
        <f>'Круглосуточный стационар'!C59</f>
        <v>0</v>
      </c>
      <c r="AR58" s="201">
        <f>'Круглосуточный стационар'!I59</f>
        <v>0</v>
      </c>
      <c r="AS58" s="132">
        <f t="shared" si="24"/>
        <v>0</v>
      </c>
      <c r="AT58" s="201">
        <f>'Круглосуточный стационар'!O59</f>
        <v>0</v>
      </c>
      <c r="AU58" s="202">
        <f>'Дневной стационар'!C59</f>
        <v>0</v>
      </c>
      <c r="AV58" s="131">
        <f>'Дневной стационар'!K59</f>
        <v>0</v>
      </c>
      <c r="AW58" s="132">
        <f t="shared" si="25"/>
        <v>0</v>
      </c>
      <c r="AX58" s="203">
        <f>'Дневной стационар'!S59</f>
        <v>0</v>
      </c>
      <c r="AZ58" s="14"/>
    </row>
    <row r="59" spans="1:52" x14ac:dyDescent="0.25">
      <c r="A59" s="139">
        <f>'Скорая медицинская помощь'!A60</f>
        <v>47</v>
      </c>
      <c r="B59" s="9" t="str">
        <f>'Скорая медицинская помощь'!C60</f>
        <v>ГБУЗ ККПТД</v>
      </c>
      <c r="C59" s="129">
        <f>'Скорая медицинская помощь'!D60</f>
        <v>0</v>
      </c>
      <c r="D59" s="131">
        <f>'Скорая медицинская помощь'!H60</f>
        <v>0</v>
      </c>
      <c r="E59" s="132">
        <f t="shared" si="14"/>
        <v>0</v>
      </c>
      <c r="F59" s="135">
        <f>'Скорая медицинская помощь'!L60</f>
        <v>0</v>
      </c>
      <c r="G59" s="129">
        <f>Поликлиника!D60</f>
        <v>0</v>
      </c>
      <c r="H59" s="131">
        <f>Поликлиника!H60</f>
        <v>0</v>
      </c>
      <c r="I59" s="132">
        <f t="shared" si="15"/>
        <v>0</v>
      </c>
      <c r="J59" s="131">
        <f>Поликлиника!L60</f>
        <v>0</v>
      </c>
      <c r="K59" s="129">
        <f>Поликлиника!R60</f>
        <v>0</v>
      </c>
      <c r="L59" s="131">
        <f>Поликлиника!V60</f>
        <v>0</v>
      </c>
      <c r="M59" s="132">
        <f t="shared" si="16"/>
        <v>0</v>
      </c>
      <c r="N59" s="131">
        <f>Поликлиника!Z60</f>
        <v>0</v>
      </c>
      <c r="O59" s="131">
        <f>Поликлиника!AF60</f>
        <v>0</v>
      </c>
      <c r="P59" s="131">
        <f>Поликлиника!AJ60</f>
        <v>0</v>
      </c>
      <c r="Q59" s="132">
        <f t="shared" si="17"/>
        <v>0</v>
      </c>
      <c r="R59" s="131">
        <f>Поликлиника!AN60</f>
        <v>0</v>
      </c>
      <c r="S59" s="131">
        <f>Поликлиника!AT60</f>
        <v>0</v>
      </c>
      <c r="T59" s="131">
        <f>Поликлиника!AX60</f>
        <v>0</v>
      </c>
      <c r="U59" s="132">
        <f t="shared" si="18"/>
        <v>0</v>
      </c>
      <c r="V59" s="131">
        <f>Поликлиника!BB60</f>
        <v>0</v>
      </c>
      <c r="W59" s="134">
        <f>Поликлиника!BH60</f>
        <v>0</v>
      </c>
      <c r="X59" s="134">
        <f>Поликлиника!BL60</f>
        <v>0</v>
      </c>
      <c r="Y59" s="132">
        <f t="shared" si="19"/>
        <v>0</v>
      </c>
      <c r="Z59" s="134">
        <f>Поликлиника!BP60</f>
        <v>0</v>
      </c>
      <c r="AA59" s="134">
        <f>Поликлиника!BV60</f>
        <v>0</v>
      </c>
      <c r="AB59" s="134">
        <f>Поликлиника!BZ60</f>
        <v>0</v>
      </c>
      <c r="AC59" s="132">
        <f t="shared" si="20"/>
        <v>0</v>
      </c>
      <c r="AD59" s="134">
        <f>Поликлиника!CD60</f>
        <v>0</v>
      </c>
      <c r="AE59" s="134">
        <f>Поликлиника!CL60</f>
        <v>0</v>
      </c>
      <c r="AF59" s="134">
        <f>Поликлиника!CP60</f>
        <v>0</v>
      </c>
      <c r="AG59" s="132">
        <f t="shared" si="21"/>
        <v>0</v>
      </c>
      <c r="AH59" s="134">
        <f>Поликлиника!CT60</f>
        <v>0</v>
      </c>
      <c r="AI59" s="131">
        <f>Поликлиника!CZ60</f>
        <v>0</v>
      </c>
      <c r="AJ59" s="131">
        <f>Поликлиника!DD60</f>
        <v>0</v>
      </c>
      <c r="AK59" s="132">
        <f t="shared" si="22"/>
        <v>0</v>
      </c>
      <c r="AL59" s="131">
        <f>Поликлиника!DH60</f>
        <v>0</v>
      </c>
      <c r="AM59" s="134">
        <f>Поликлиника!DN60</f>
        <v>3280</v>
      </c>
      <c r="AN59" s="134">
        <f>Поликлиника!DR60</f>
        <v>3280</v>
      </c>
      <c r="AO59" s="132">
        <f t="shared" si="23"/>
        <v>0</v>
      </c>
      <c r="AP59" s="199">
        <f>Поликлиника!DV60</f>
        <v>0</v>
      </c>
      <c r="AQ59" s="200">
        <f>'Круглосуточный стационар'!C60</f>
        <v>0</v>
      </c>
      <c r="AR59" s="201">
        <f>'Круглосуточный стационар'!I60</f>
        <v>0</v>
      </c>
      <c r="AS59" s="132">
        <f t="shared" si="24"/>
        <v>0</v>
      </c>
      <c r="AT59" s="201">
        <f>'Круглосуточный стационар'!O60</f>
        <v>0</v>
      </c>
      <c r="AU59" s="202">
        <f>'Дневной стационар'!C60</f>
        <v>0</v>
      </c>
      <c r="AV59" s="131">
        <f>'Дневной стационар'!K60</f>
        <v>0</v>
      </c>
      <c r="AW59" s="132">
        <f t="shared" si="25"/>
        <v>0</v>
      </c>
      <c r="AX59" s="203">
        <f>'Дневной стационар'!S60</f>
        <v>0</v>
      </c>
      <c r="AZ59" s="14"/>
    </row>
    <row r="60" spans="1:52" x14ac:dyDescent="0.25">
      <c r="A60" s="139">
        <f>'Скорая медицинская помощь'!A61</f>
        <v>0</v>
      </c>
      <c r="B60" s="9">
        <f>'Скорая медицинская помощь'!C61</f>
        <v>0</v>
      </c>
      <c r="C60" s="129">
        <f>'Скорая медицинская помощь'!D61</f>
        <v>0</v>
      </c>
      <c r="D60" s="131">
        <f>'Скорая медицинская помощь'!H61</f>
        <v>0</v>
      </c>
      <c r="E60" s="132">
        <f t="shared" si="14"/>
        <v>0</v>
      </c>
      <c r="F60" s="135">
        <f>'Скорая медицинская помощь'!L61</f>
        <v>0</v>
      </c>
      <c r="G60" s="129">
        <f>Поликлиника!D61</f>
        <v>0</v>
      </c>
      <c r="H60" s="131">
        <f>Поликлиника!H61</f>
        <v>0</v>
      </c>
      <c r="I60" s="132">
        <f t="shared" si="15"/>
        <v>0</v>
      </c>
      <c r="J60" s="131">
        <f>Поликлиника!L61</f>
        <v>0</v>
      </c>
      <c r="K60" s="129">
        <f>Поликлиника!R61</f>
        <v>0</v>
      </c>
      <c r="L60" s="131">
        <f>Поликлиника!V61</f>
        <v>0</v>
      </c>
      <c r="M60" s="132">
        <f t="shared" si="16"/>
        <v>0</v>
      </c>
      <c r="N60" s="131">
        <f>Поликлиника!Z61</f>
        <v>0</v>
      </c>
      <c r="O60" s="131">
        <f>Поликлиника!AF61</f>
        <v>0</v>
      </c>
      <c r="P60" s="131">
        <f>Поликлиника!AJ61</f>
        <v>0</v>
      </c>
      <c r="Q60" s="132">
        <f t="shared" si="17"/>
        <v>0</v>
      </c>
      <c r="R60" s="131">
        <f>Поликлиника!AN61</f>
        <v>0</v>
      </c>
      <c r="S60" s="131">
        <f>Поликлиника!AT61</f>
        <v>0</v>
      </c>
      <c r="T60" s="131">
        <f>Поликлиника!AX61</f>
        <v>0</v>
      </c>
      <c r="U60" s="132">
        <f t="shared" si="18"/>
        <v>0</v>
      </c>
      <c r="V60" s="131">
        <f>Поликлиника!BB61</f>
        <v>0</v>
      </c>
      <c r="W60" s="134">
        <f>Поликлиника!BH61</f>
        <v>0</v>
      </c>
      <c r="X60" s="134">
        <f>Поликлиника!BL61</f>
        <v>0</v>
      </c>
      <c r="Y60" s="132">
        <f t="shared" si="19"/>
        <v>0</v>
      </c>
      <c r="Z60" s="134">
        <f>Поликлиника!BP61</f>
        <v>0</v>
      </c>
      <c r="AA60" s="134">
        <f>Поликлиника!BV61</f>
        <v>0</v>
      </c>
      <c r="AB60" s="134">
        <f>Поликлиника!BZ61</f>
        <v>0</v>
      </c>
      <c r="AC60" s="132">
        <f t="shared" si="20"/>
        <v>0</v>
      </c>
      <c r="AD60" s="134">
        <f>Поликлиника!CD61</f>
        <v>0</v>
      </c>
      <c r="AE60" s="134">
        <f>Поликлиника!CL61</f>
        <v>0</v>
      </c>
      <c r="AF60" s="134">
        <f>Поликлиника!CP61</f>
        <v>0</v>
      </c>
      <c r="AG60" s="132">
        <f t="shared" si="21"/>
        <v>0</v>
      </c>
      <c r="AH60" s="134">
        <f>Поликлиника!CT61</f>
        <v>0</v>
      </c>
      <c r="AI60" s="131">
        <f>Поликлиника!CZ61</f>
        <v>0</v>
      </c>
      <c r="AJ60" s="131">
        <f>Поликлиника!DD61</f>
        <v>0</v>
      </c>
      <c r="AK60" s="132">
        <f t="shared" si="22"/>
        <v>0</v>
      </c>
      <c r="AL60" s="131">
        <f>Поликлиника!DH61</f>
        <v>0</v>
      </c>
      <c r="AM60" s="134">
        <f>Поликлиника!DN61</f>
        <v>0</v>
      </c>
      <c r="AN60" s="134">
        <f>Поликлиника!DR61</f>
        <v>0</v>
      </c>
      <c r="AO60" s="132">
        <f t="shared" si="23"/>
        <v>0</v>
      </c>
      <c r="AP60" s="199">
        <f>Поликлиника!DV61</f>
        <v>0</v>
      </c>
      <c r="AQ60" s="200">
        <f>'Круглосуточный стационар'!C61</f>
        <v>0</v>
      </c>
      <c r="AR60" s="201">
        <f>'Круглосуточный стационар'!I61</f>
        <v>0</v>
      </c>
      <c r="AS60" s="132">
        <f t="shared" si="24"/>
        <v>0</v>
      </c>
      <c r="AT60" s="201">
        <f>'Круглосуточный стационар'!O61</f>
        <v>0</v>
      </c>
      <c r="AU60" s="202">
        <f>'Дневной стационар'!C61</f>
        <v>0</v>
      </c>
      <c r="AV60" s="131">
        <f>'Дневной стационар'!K61</f>
        <v>0</v>
      </c>
      <c r="AW60" s="132">
        <f t="shared" si="25"/>
        <v>0</v>
      </c>
      <c r="AX60" s="203">
        <f>'Дневной стационар'!S61</f>
        <v>0</v>
      </c>
      <c r="AZ60" s="14"/>
    </row>
    <row r="61" spans="1:52" x14ac:dyDescent="0.25">
      <c r="A61" s="139">
        <f>'Скорая медицинская помощь'!A62</f>
        <v>49</v>
      </c>
      <c r="B61" s="9" t="str">
        <f>'Скорая медицинская помощь'!C62</f>
        <v>ООО "ВИТАЛАБ"</v>
      </c>
      <c r="C61" s="129">
        <f>'Скорая медицинская помощь'!D62</f>
        <v>0</v>
      </c>
      <c r="D61" s="131">
        <f>'Скорая медицинская помощь'!H62</f>
        <v>0</v>
      </c>
      <c r="E61" s="132">
        <f t="shared" si="14"/>
        <v>0</v>
      </c>
      <c r="F61" s="135">
        <f>'Скорая медицинская помощь'!L62</f>
        <v>0</v>
      </c>
      <c r="G61" s="129">
        <f>Поликлиника!D62</f>
        <v>0</v>
      </c>
      <c r="H61" s="131">
        <f>Поликлиника!H62</f>
        <v>0</v>
      </c>
      <c r="I61" s="132">
        <f t="shared" si="15"/>
        <v>0</v>
      </c>
      <c r="J61" s="131">
        <f>Поликлиника!L62</f>
        <v>0</v>
      </c>
      <c r="K61" s="129">
        <f>Поликлиника!R62</f>
        <v>0</v>
      </c>
      <c r="L61" s="131">
        <f>Поликлиника!V62</f>
        <v>0</v>
      </c>
      <c r="M61" s="132">
        <f t="shared" si="16"/>
        <v>0</v>
      </c>
      <c r="N61" s="131">
        <f>Поликлиника!Z62</f>
        <v>0</v>
      </c>
      <c r="O61" s="131">
        <f>Поликлиника!AF62</f>
        <v>0</v>
      </c>
      <c r="P61" s="131">
        <f>Поликлиника!AJ62</f>
        <v>0</v>
      </c>
      <c r="Q61" s="132">
        <f t="shared" si="17"/>
        <v>0</v>
      </c>
      <c r="R61" s="131">
        <f>Поликлиника!AN62</f>
        <v>0</v>
      </c>
      <c r="S61" s="131">
        <f>Поликлиника!AT62</f>
        <v>0</v>
      </c>
      <c r="T61" s="131">
        <f>Поликлиника!AX62</f>
        <v>0</v>
      </c>
      <c r="U61" s="132">
        <f t="shared" si="18"/>
        <v>0</v>
      </c>
      <c r="V61" s="131">
        <f>Поликлиника!BB62</f>
        <v>0</v>
      </c>
      <c r="W61" s="134">
        <f>Поликлиника!BH62</f>
        <v>0</v>
      </c>
      <c r="X61" s="134">
        <f>Поликлиника!BL62</f>
        <v>0</v>
      </c>
      <c r="Y61" s="132">
        <f t="shared" si="19"/>
        <v>0</v>
      </c>
      <c r="Z61" s="134">
        <f>Поликлиника!BP62</f>
        <v>0</v>
      </c>
      <c r="AA61" s="134">
        <f>Поликлиника!BV62</f>
        <v>0</v>
      </c>
      <c r="AB61" s="134">
        <f>Поликлиника!BZ62</f>
        <v>0</v>
      </c>
      <c r="AC61" s="132">
        <f t="shared" si="20"/>
        <v>0</v>
      </c>
      <c r="AD61" s="134">
        <f>Поликлиника!CD62</f>
        <v>0</v>
      </c>
      <c r="AE61" s="134">
        <f>Поликлиника!CL62</f>
        <v>0</v>
      </c>
      <c r="AF61" s="134">
        <f>Поликлиника!CP62</f>
        <v>0</v>
      </c>
      <c r="AG61" s="132">
        <f t="shared" si="21"/>
        <v>0</v>
      </c>
      <c r="AH61" s="134">
        <f>Поликлиника!CT62</f>
        <v>0</v>
      </c>
      <c r="AI61" s="131">
        <f>Поликлиника!CZ62</f>
        <v>0</v>
      </c>
      <c r="AJ61" s="131">
        <f>Поликлиника!DD62</f>
        <v>0</v>
      </c>
      <c r="AK61" s="132">
        <f t="shared" si="22"/>
        <v>0</v>
      </c>
      <c r="AL61" s="131">
        <f>Поликлиника!DH62</f>
        <v>0</v>
      </c>
      <c r="AM61" s="134">
        <f>Поликлиника!DN62</f>
        <v>0</v>
      </c>
      <c r="AN61" s="134">
        <f>Поликлиника!DR62</f>
        <v>0</v>
      </c>
      <c r="AO61" s="132">
        <f t="shared" si="23"/>
        <v>0</v>
      </c>
      <c r="AP61" s="199">
        <f>Поликлиника!DV62</f>
        <v>0</v>
      </c>
      <c r="AQ61" s="200">
        <f>'Круглосуточный стационар'!C62</f>
        <v>0</v>
      </c>
      <c r="AR61" s="201">
        <f>'Круглосуточный стационар'!I62</f>
        <v>0</v>
      </c>
      <c r="AS61" s="132">
        <f t="shared" si="24"/>
        <v>0</v>
      </c>
      <c r="AT61" s="201">
        <f>'Круглосуточный стационар'!O62</f>
        <v>0</v>
      </c>
      <c r="AU61" s="202">
        <f>'Дневной стационар'!C62</f>
        <v>0</v>
      </c>
      <c r="AV61" s="131">
        <f>'Дневной стационар'!K62</f>
        <v>0</v>
      </c>
      <c r="AW61" s="132">
        <f t="shared" si="25"/>
        <v>0</v>
      </c>
      <c r="AX61" s="203">
        <f>'Дневной стационар'!S62</f>
        <v>0</v>
      </c>
      <c r="AZ61" s="14"/>
    </row>
    <row r="62" spans="1:52" ht="12.75" customHeight="1" x14ac:dyDescent="0.25">
      <c r="A62" s="139">
        <f>'Скорая медицинская помощь'!A63</f>
        <v>50</v>
      </c>
      <c r="B62" s="9" t="str">
        <f>'Скорая медицинская помощь'!C63</f>
        <v>КАМ ФИЛИАЛ АНО "МЕДИЦИНСКИЙ ЦЕНТР "ЖИЗНЬ"</v>
      </c>
      <c r="C62" s="129">
        <f>'Скорая медицинская помощь'!D63</f>
        <v>0</v>
      </c>
      <c r="D62" s="131">
        <f>'Скорая медицинская помощь'!H63</f>
        <v>0</v>
      </c>
      <c r="E62" s="132">
        <f t="shared" si="14"/>
        <v>0</v>
      </c>
      <c r="F62" s="135">
        <f>'Скорая медицинская помощь'!L63</f>
        <v>0</v>
      </c>
      <c r="G62" s="129">
        <f>Поликлиника!D63</f>
        <v>0</v>
      </c>
      <c r="H62" s="131">
        <f>Поликлиника!H63</f>
        <v>0</v>
      </c>
      <c r="I62" s="132">
        <f t="shared" si="15"/>
        <v>0</v>
      </c>
      <c r="J62" s="131">
        <f>Поликлиника!L63</f>
        <v>0</v>
      </c>
      <c r="K62" s="129">
        <f>Поликлиника!R63</f>
        <v>0</v>
      </c>
      <c r="L62" s="131">
        <f>Поликлиника!V63</f>
        <v>0</v>
      </c>
      <c r="M62" s="132">
        <f t="shared" si="16"/>
        <v>0</v>
      </c>
      <c r="N62" s="131">
        <f>Поликлиника!Z63</f>
        <v>0</v>
      </c>
      <c r="O62" s="131">
        <f>Поликлиника!AF63</f>
        <v>350</v>
      </c>
      <c r="P62" s="131">
        <f>Поликлиника!AJ63</f>
        <v>350</v>
      </c>
      <c r="Q62" s="132">
        <f t="shared" si="17"/>
        <v>0</v>
      </c>
      <c r="R62" s="131">
        <f>Поликлиника!AN63</f>
        <v>0</v>
      </c>
      <c r="S62" s="131">
        <f>Поликлиника!AT63</f>
        <v>0</v>
      </c>
      <c r="T62" s="131">
        <f>Поликлиника!AX63</f>
        <v>0</v>
      </c>
      <c r="U62" s="132">
        <f t="shared" si="18"/>
        <v>0</v>
      </c>
      <c r="V62" s="131">
        <f>Поликлиника!BB63</f>
        <v>0</v>
      </c>
      <c r="W62" s="134">
        <f>Поликлиника!BH63</f>
        <v>0</v>
      </c>
      <c r="X62" s="134">
        <f>Поликлиника!BL63</f>
        <v>0</v>
      </c>
      <c r="Y62" s="132">
        <f t="shared" si="19"/>
        <v>0</v>
      </c>
      <c r="Z62" s="134">
        <f>Поликлиника!BP63</f>
        <v>0</v>
      </c>
      <c r="AA62" s="134">
        <f>Поликлиника!BV63</f>
        <v>0</v>
      </c>
      <c r="AB62" s="134">
        <f>Поликлиника!BZ63</f>
        <v>0</v>
      </c>
      <c r="AC62" s="132">
        <f t="shared" si="20"/>
        <v>0</v>
      </c>
      <c r="AD62" s="134">
        <f>Поликлиника!CD63</f>
        <v>0</v>
      </c>
      <c r="AE62" s="134">
        <f>Поликлиника!CL63</f>
        <v>0</v>
      </c>
      <c r="AF62" s="134">
        <f>Поликлиника!CP63</f>
        <v>0</v>
      </c>
      <c r="AG62" s="132">
        <f t="shared" si="21"/>
        <v>0</v>
      </c>
      <c r="AH62" s="134">
        <f>Поликлиника!CT63</f>
        <v>0</v>
      </c>
      <c r="AI62" s="131">
        <f>Поликлиника!CZ63</f>
        <v>0</v>
      </c>
      <c r="AJ62" s="131">
        <f>Поликлиника!DD63</f>
        <v>0</v>
      </c>
      <c r="AK62" s="132">
        <f t="shared" si="22"/>
        <v>0</v>
      </c>
      <c r="AL62" s="131">
        <f>Поликлиника!DH63</f>
        <v>0</v>
      </c>
      <c r="AM62" s="134">
        <f>Поликлиника!DN63</f>
        <v>0</v>
      </c>
      <c r="AN62" s="134">
        <f>Поликлиника!DR63</f>
        <v>0</v>
      </c>
      <c r="AO62" s="132">
        <f t="shared" si="23"/>
        <v>0</v>
      </c>
      <c r="AP62" s="199">
        <f>Поликлиника!DV63</f>
        <v>0</v>
      </c>
      <c r="AQ62" s="200">
        <f>'Круглосуточный стационар'!C63</f>
        <v>0</v>
      </c>
      <c r="AR62" s="201">
        <f>'Круглосуточный стационар'!I63</f>
        <v>0</v>
      </c>
      <c r="AS62" s="132">
        <f t="shared" si="24"/>
        <v>0</v>
      </c>
      <c r="AT62" s="201">
        <f>'Круглосуточный стационар'!O63</f>
        <v>0</v>
      </c>
      <c r="AU62" s="202">
        <f>'Дневной стационар'!C63</f>
        <v>500</v>
      </c>
      <c r="AV62" s="131">
        <f>'Дневной стационар'!K63</f>
        <v>500</v>
      </c>
      <c r="AW62" s="132">
        <f t="shared" si="25"/>
        <v>0</v>
      </c>
      <c r="AX62" s="203">
        <f>'Дневной стационар'!S63</f>
        <v>0</v>
      </c>
      <c r="AZ62" s="14"/>
    </row>
    <row r="63" spans="1:52" ht="12.75" customHeight="1" x14ac:dyDescent="0.25">
      <c r="A63" s="139">
        <f>'Скорая медицинская помощь'!A64</f>
        <v>51</v>
      </c>
      <c r="B63" s="9" t="str">
        <f>'Скорая медицинская помощь'!C64</f>
        <v>ООО "ЦИЭР "ЭМБРИЛАЙФ"</v>
      </c>
      <c r="C63" s="129">
        <f>'Скорая медицинская помощь'!D64</f>
        <v>0</v>
      </c>
      <c r="D63" s="131">
        <f>'Скорая медицинская помощь'!H64</f>
        <v>0</v>
      </c>
      <c r="E63" s="132">
        <f t="shared" si="14"/>
        <v>0</v>
      </c>
      <c r="F63" s="135">
        <f>'Скорая медицинская помощь'!L64</f>
        <v>0</v>
      </c>
      <c r="G63" s="129">
        <f>Поликлиника!D64</f>
        <v>0</v>
      </c>
      <c r="H63" s="131">
        <f>Поликлиника!H64</f>
        <v>0</v>
      </c>
      <c r="I63" s="132">
        <f t="shared" si="15"/>
        <v>0</v>
      </c>
      <c r="J63" s="131">
        <f>Поликлиника!L64</f>
        <v>0</v>
      </c>
      <c r="K63" s="129">
        <f>Поликлиника!R64</f>
        <v>0</v>
      </c>
      <c r="L63" s="131">
        <f>Поликлиника!V64</f>
        <v>0</v>
      </c>
      <c r="M63" s="132">
        <f t="shared" si="16"/>
        <v>0</v>
      </c>
      <c r="N63" s="131">
        <f>Поликлиника!Z64</f>
        <v>0</v>
      </c>
      <c r="O63" s="131">
        <f>Поликлиника!AF64</f>
        <v>0</v>
      </c>
      <c r="P63" s="131">
        <f>Поликлиника!AJ64</f>
        <v>0</v>
      </c>
      <c r="Q63" s="132">
        <f t="shared" si="17"/>
        <v>0</v>
      </c>
      <c r="R63" s="131">
        <f>Поликлиника!AN64</f>
        <v>0</v>
      </c>
      <c r="S63" s="131">
        <f>Поликлиника!AT64</f>
        <v>0</v>
      </c>
      <c r="T63" s="131">
        <f>Поликлиника!AX64</f>
        <v>0</v>
      </c>
      <c r="U63" s="132">
        <f t="shared" si="18"/>
        <v>0</v>
      </c>
      <c r="V63" s="131">
        <f>Поликлиника!BB64</f>
        <v>0</v>
      </c>
      <c r="W63" s="134">
        <f>Поликлиника!BH64</f>
        <v>0</v>
      </c>
      <c r="X63" s="134">
        <f>Поликлиника!BL64</f>
        <v>0</v>
      </c>
      <c r="Y63" s="132">
        <f t="shared" si="19"/>
        <v>0</v>
      </c>
      <c r="Z63" s="134">
        <f>Поликлиника!BP64</f>
        <v>0</v>
      </c>
      <c r="AA63" s="134">
        <f>Поликлиника!BV64</f>
        <v>0</v>
      </c>
      <c r="AB63" s="134">
        <f>Поликлиника!BZ64</f>
        <v>0</v>
      </c>
      <c r="AC63" s="132">
        <f t="shared" si="20"/>
        <v>0</v>
      </c>
      <c r="AD63" s="134">
        <f>Поликлиника!CD64</f>
        <v>0</v>
      </c>
      <c r="AE63" s="134">
        <f>Поликлиника!CL64</f>
        <v>0</v>
      </c>
      <c r="AF63" s="134">
        <f>Поликлиника!CP64</f>
        <v>0</v>
      </c>
      <c r="AG63" s="132">
        <f t="shared" si="21"/>
        <v>0</v>
      </c>
      <c r="AH63" s="134">
        <f>Поликлиника!CT64</f>
        <v>0</v>
      </c>
      <c r="AI63" s="131">
        <f>Поликлиника!CZ64</f>
        <v>0</v>
      </c>
      <c r="AJ63" s="131">
        <f>Поликлиника!DD64</f>
        <v>0</v>
      </c>
      <c r="AK63" s="132">
        <f t="shared" si="22"/>
        <v>0</v>
      </c>
      <c r="AL63" s="131">
        <f>Поликлиника!DH64</f>
        <v>0</v>
      </c>
      <c r="AM63" s="134">
        <f>Поликлиника!DN64</f>
        <v>0</v>
      </c>
      <c r="AN63" s="134">
        <f>Поликлиника!DR64</f>
        <v>0</v>
      </c>
      <c r="AO63" s="132">
        <f t="shared" si="23"/>
        <v>0</v>
      </c>
      <c r="AP63" s="199">
        <f>Поликлиника!DV64</f>
        <v>0</v>
      </c>
      <c r="AQ63" s="200">
        <f>'Круглосуточный стационар'!C64</f>
        <v>0</v>
      </c>
      <c r="AR63" s="201">
        <f>'Круглосуточный стационар'!I64</f>
        <v>0</v>
      </c>
      <c r="AS63" s="132">
        <f t="shared" si="24"/>
        <v>0</v>
      </c>
      <c r="AT63" s="201">
        <f>'Круглосуточный стационар'!O64</f>
        <v>0</v>
      </c>
      <c r="AU63" s="202">
        <f>'Дневной стационар'!C64</f>
        <v>40</v>
      </c>
      <c r="AV63" s="131">
        <f>'Дневной стационар'!K64</f>
        <v>40</v>
      </c>
      <c r="AW63" s="132">
        <f t="shared" si="25"/>
        <v>0</v>
      </c>
      <c r="AX63" s="203">
        <f>'Дневной стационар'!S64</f>
        <v>0</v>
      </c>
      <c r="AZ63" s="14"/>
    </row>
    <row r="64" spans="1:52" ht="12.75" customHeight="1" x14ac:dyDescent="0.25">
      <c r="A64" s="139">
        <f>'Скорая медицинская помощь'!A65</f>
        <v>52</v>
      </c>
      <c r="B64" s="9" t="str">
        <f>'Скорая медицинская помощь'!C65</f>
        <v>ООО "БМК"</v>
      </c>
      <c r="C64" s="129">
        <f>'Скорая медицинская помощь'!D65</f>
        <v>0</v>
      </c>
      <c r="D64" s="131">
        <f>'Скорая медицинская помощь'!H65</f>
        <v>0</v>
      </c>
      <c r="E64" s="132">
        <f t="shared" si="14"/>
        <v>0</v>
      </c>
      <c r="F64" s="135">
        <f>'Скорая медицинская помощь'!L65</f>
        <v>0</v>
      </c>
      <c r="G64" s="129">
        <f>Поликлиника!D65</f>
        <v>0</v>
      </c>
      <c r="H64" s="131">
        <f>Поликлиника!H65</f>
        <v>0</v>
      </c>
      <c r="I64" s="132">
        <f t="shared" si="15"/>
        <v>0</v>
      </c>
      <c r="J64" s="131">
        <f>Поликлиника!L65</f>
        <v>0</v>
      </c>
      <c r="K64" s="129">
        <f>Поликлиника!R65</f>
        <v>0</v>
      </c>
      <c r="L64" s="131">
        <f>Поликлиника!V65</f>
        <v>0</v>
      </c>
      <c r="M64" s="132">
        <f t="shared" si="16"/>
        <v>0</v>
      </c>
      <c r="N64" s="131">
        <f>Поликлиника!Z65</f>
        <v>0</v>
      </c>
      <c r="O64" s="131">
        <f>Поликлиника!AF65</f>
        <v>156</v>
      </c>
      <c r="P64" s="131">
        <f>Поликлиника!AJ65</f>
        <v>156</v>
      </c>
      <c r="Q64" s="132">
        <f t="shared" si="17"/>
        <v>0</v>
      </c>
      <c r="R64" s="131">
        <f>Поликлиника!AN65</f>
        <v>0</v>
      </c>
      <c r="S64" s="131">
        <f>Поликлиника!AT65</f>
        <v>0</v>
      </c>
      <c r="T64" s="131">
        <f>Поликлиника!AX65</f>
        <v>0</v>
      </c>
      <c r="U64" s="132">
        <f t="shared" si="18"/>
        <v>0</v>
      </c>
      <c r="V64" s="131">
        <f>Поликлиника!BB65</f>
        <v>0</v>
      </c>
      <c r="W64" s="134">
        <f>Поликлиника!BH65</f>
        <v>0</v>
      </c>
      <c r="X64" s="134">
        <f>Поликлиника!BL65</f>
        <v>0</v>
      </c>
      <c r="Y64" s="132">
        <f t="shared" si="19"/>
        <v>0</v>
      </c>
      <c r="Z64" s="134">
        <f>Поликлиника!BP65</f>
        <v>0</v>
      </c>
      <c r="AA64" s="134">
        <f>Поликлиника!BV65</f>
        <v>0</v>
      </c>
      <c r="AB64" s="134">
        <f>Поликлиника!BZ65</f>
        <v>0</v>
      </c>
      <c r="AC64" s="132">
        <f t="shared" si="20"/>
        <v>0</v>
      </c>
      <c r="AD64" s="134">
        <f>Поликлиника!CD65</f>
        <v>0</v>
      </c>
      <c r="AE64" s="134">
        <f>Поликлиника!CL65</f>
        <v>0</v>
      </c>
      <c r="AF64" s="134">
        <f>Поликлиника!CP65</f>
        <v>0</v>
      </c>
      <c r="AG64" s="132">
        <f t="shared" si="21"/>
        <v>0</v>
      </c>
      <c r="AH64" s="134">
        <f>Поликлиника!CT65</f>
        <v>0</v>
      </c>
      <c r="AI64" s="131">
        <f>Поликлиника!CZ65</f>
        <v>74</v>
      </c>
      <c r="AJ64" s="131">
        <f>Поликлиника!DD65</f>
        <v>74</v>
      </c>
      <c r="AK64" s="132">
        <f t="shared" si="22"/>
        <v>0</v>
      </c>
      <c r="AL64" s="131">
        <f>Поликлиника!DH65</f>
        <v>0</v>
      </c>
      <c r="AM64" s="134">
        <f>Поликлиника!DN65</f>
        <v>0</v>
      </c>
      <c r="AN64" s="134">
        <f>Поликлиника!DR65</f>
        <v>0</v>
      </c>
      <c r="AO64" s="132">
        <f t="shared" si="23"/>
        <v>0</v>
      </c>
      <c r="AP64" s="199">
        <f>Поликлиника!DV65</f>
        <v>0</v>
      </c>
      <c r="AQ64" s="200">
        <f>'Круглосуточный стационар'!C65</f>
        <v>0</v>
      </c>
      <c r="AR64" s="201">
        <f>'Круглосуточный стационар'!I65</f>
        <v>0</v>
      </c>
      <c r="AS64" s="132">
        <f t="shared" si="24"/>
        <v>0</v>
      </c>
      <c r="AT64" s="201">
        <f>'Круглосуточный стационар'!O65</f>
        <v>0</v>
      </c>
      <c r="AU64" s="202">
        <f>'Дневной стационар'!C65</f>
        <v>200</v>
      </c>
      <c r="AV64" s="131">
        <f>'Дневной стационар'!K65</f>
        <v>200</v>
      </c>
      <c r="AW64" s="132">
        <f t="shared" si="25"/>
        <v>0</v>
      </c>
      <c r="AX64" s="203">
        <f>'Дневной стационар'!S65</f>
        <v>0</v>
      </c>
      <c r="AZ64" s="14"/>
    </row>
    <row r="65" spans="1:52" ht="12.75" customHeight="1" x14ac:dyDescent="0.25">
      <c r="A65" s="139">
        <f>'Скорая медицинская помощь'!A66</f>
        <v>53</v>
      </c>
      <c r="B65" s="9" t="str">
        <f>'Скорая медицинская помощь'!C66</f>
        <v>ООО "АФИНА"</v>
      </c>
      <c r="C65" s="129">
        <f>'Скорая медицинская помощь'!D66</f>
        <v>0</v>
      </c>
      <c r="D65" s="131">
        <f>'Скорая медицинская помощь'!H66</f>
        <v>0</v>
      </c>
      <c r="E65" s="132">
        <f t="shared" si="14"/>
        <v>0</v>
      </c>
      <c r="F65" s="135">
        <f>'Скорая медицинская помощь'!L66</f>
        <v>0</v>
      </c>
      <c r="G65" s="129">
        <f>Поликлиника!D66</f>
        <v>0</v>
      </c>
      <c r="H65" s="131">
        <f>Поликлиника!H66</f>
        <v>0</v>
      </c>
      <c r="I65" s="132">
        <f t="shared" si="15"/>
        <v>0</v>
      </c>
      <c r="J65" s="131">
        <f>Поликлиника!L66</f>
        <v>0</v>
      </c>
      <c r="K65" s="129">
        <f>Поликлиника!R66</f>
        <v>0</v>
      </c>
      <c r="L65" s="131">
        <f>Поликлиника!V66</f>
        <v>0</v>
      </c>
      <c r="M65" s="132">
        <f t="shared" si="16"/>
        <v>0</v>
      </c>
      <c r="N65" s="131">
        <f>Поликлиника!Z66</f>
        <v>0</v>
      </c>
      <c r="O65" s="131">
        <f>Поликлиника!AF66</f>
        <v>0</v>
      </c>
      <c r="P65" s="131">
        <f>Поликлиника!AJ66</f>
        <v>0</v>
      </c>
      <c r="Q65" s="132">
        <f t="shared" si="17"/>
        <v>0</v>
      </c>
      <c r="R65" s="131">
        <f>Поликлиника!AN66</f>
        <v>0</v>
      </c>
      <c r="S65" s="131">
        <f>Поликлиника!AT66</f>
        <v>0</v>
      </c>
      <c r="T65" s="131">
        <f>Поликлиника!AX66</f>
        <v>0</v>
      </c>
      <c r="U65" s="132">
        <f t="shared" si="18"/>
        <v>0</v>
      </c>
      <c r="V65" s="131">
        <f>Поликлиника!BB66</f>
        <v>0</v>
      </c>
      <c r="W65" s="134">
        <f>Поликлиника!BH66</f>
        <v>0</v>
      </c>
      <c r="X65" s="134">
        <f>Поликлиника!BL66</f>
        <v>0</v>
      </c>
      <c r="Y65" s="132">
        <f t="shared" si="19"/>
        <v>0</v>
      </c>
      <c r="Z65" s="134">
        <f>Поликлиника!BP66</f>
        <v>0</v>
      </c>
      <c r="AA65" s="134">
        <f>Поликлиника!BV66</f>
        <v>0</v>
      </c>
      <c r="AB65" s="134">
        <f>Поликлиника!BZ66</f>
        <v>0</v>
      </c>
      <c r="AC65" s="132">
        <f t="shared" si="20"/>
        <v>0</v>
      </c>
      <c r="AD65" s="134">
        <f>Поликлиника!CD66</f>
        <v>0</v>
      </c>
      <c r="AE65" s="134">
        <f>Поликлиника!CL66</f>
        <v>0</v>
      </c>
      <c r="AF65" s="134">
        <f>Поликлиника!CP66</f>
        <v>0</v>
      </c>
      <c r="AG65" s="132">
        <f t="shared" si="21"/>
        <v>0</v>
      </c>
      <c r="AH65" s="134">
        <f>Поликлиника!CT66</f>
        <v>0</v>
      </c>
      <c r="AI65" s="131">
        <f>Поликлиника!CZ66</f>
        <v>0</v>
      </c>
      <c r="AJ65" s="131">
        <f>Поликлиника!DD66</f>
        <v>0</v>
      </c>
      <c r="AK65" s="132">
        <f t="shared" si="22"/>
        <v>0</v>
      </c>
      <c r="AL65" s="131">
        <f>Поликлиника!DH66</f>
        <v>0</v>
      </c>
      <c r="AM65" s="134">
        <f>Поликлиника!DN66</f>
        <v>0</v>
      </c>
      <c r="AN65" s="134">
        <f>Поликлиника!DR66</f>
        <v>0</v>
      </c>
      <c r="AO65" s="132">
        <f t="shared" si="23"/>
        <v>0</v>
      </c>
      <c r="AP65" s="199">
        <f>Поликлиника!DV66</f>
        <v>0</v>
      </c>
      <c r="AQ65" s="200">
        <f>'Круглосуточный стационар'!C66</f>
        <v>0</v>
      </c>
      <c r="AR65" s="201">
        <f>'Круглосуточный стационар'!I66</f>
        <v>0</v>
      </c>
      <c r="AS65" s="132">
        <f t="shared" si="24"/>
        <v>0</v>
      </c>
      <c r="AT65" s="201">
        <f>'Круглосуточный стационар'!O66</f>
        <v>0</v>
      </c>
      <c r="AU65" s="202">
        <f>'Дневной стационар'!C66</f>
        <v>0</v>
      </c>
      <c r="AV65" s="131">
        <f>'Дневной стационар'!K66</f>
        <v>0</v>
      </c>
      <c r="AW65" s="132">
        <f t="shared" si="25"/>
        <v>0</v>
      </c>
      <c r="AX65" s="203">
        <f>'Дневной стационар'!S66</f>
        <v>0</v>
      </c>
      <c r="AZ65" s="14"/>
    </row>
    <row r="66" spans="1:52" ht="12.75" customHeight="1" x14ac:dyDescent="0.25">
      <c r="A66" s="139">
        <f>'Скорая медицинская помощь'!A67</f>
        <v>54</v>
      </c>
      <c r="B66" s="9" t="str">
        <f>'Скорая медицинская помощь'!C67</f>
        <v>КГАУ СОЦИАЛЬНОЙ ЗАЩИТЫ "МНОГОПРОФИЛЬНЫЙ ЦЕНТР РЕАБИЛИТАЦИИ"</v>
      </c>
      <c r="C66" s="129">
        <f>'Скорая медицинская помощь'!D67</f>
        <v>0</v>
      </c>
      <c r="D66" s="131">
        <f>'Скорая медицинская помощь'!H67</f>
        <v>0</v>
      </c>
      <c r="E66" s="132">
        <f t="shared" si="14"/>
        <v>0</v>
      </c>
      <c r="F66" s="135">
        <f>'Скорая медицинская помощь'!L67</f>
        <v>0</v>
      </c>
      <c r="G66" s="129">
        <f>Поликлиника!D67</f>
        <v>0</v>
      </c>
      <c r="H66" s="131">
        <f>Поликлиника!H67</f>
        <v>0</v>
      </c>
      <c r="I66" s="132">
        <f t="shared" si="15"/>
        <v>0</v>
      </c>
      <c r="J66" s="131">
        <f>Поликлиника!L67</f>
        <v>0</v>
      </c>
      <c r="K66" s="129">
        <f>Поликлиника!R67</f>
        <v>0</v>
      </c>
      <c r="L66" s="131">
        <f>Поликлиника!V67</f>
        <v>0</v>
      </c>
      <c r="M66" s="132">
        <f t="shared" si="16"/>
        <v>0</v>
      </c>
      <c r="N66" s="131">
        <f>Поликлиника!Z67</f>
        <v>0</v>
      </c>
      <c r="O66" s="131">
        <f>Поликлиника!AF67</f>
        <v>0</v>
      </c>
      <c r="P66" s="131">
        <f>Поликлиника!AJ67</f>
        <v>0</v>
      </c>
      <c r="Q66" s="132">
        <f t="shared" si="17"/>
        <v>0</v>
      </c>
      <c r="R66" s="131">
        <f>Поликлиника!AN67</f>
        <v>0</v>
      </c>
      <c r="S66" s="131">
        <f>Поликлиника!AT67</f>
        <v>0</v>
      </c>
      <c r="T66" s="131">
        <f>Поликлиника!AX67</f>
        <v>0</v>
      </c>
      <c r="U66" s="132">
        <f t="shared" si="18"/>
        <v>0</v>
      </c>
      <c r="V66" s="131">
        <f>Поликлиника!BB67</f>
        <v>0</v>
      </c>
      <c r="W66" s="134">
        <f>Поликлиника!BH67</f>
        <v>0</v>
      </c>
      <c r="X66" s="134">
        <f>Поликлиника!BL67</f>
        <v>0</v>
      </c>
      <c r="Y66" s="132">
        <f t="shared" si="19"/>
        <v>0</v>
      </c>
      <c r="Z66" s="134">
        <f>Поликлиника!BP67</f>
        <v>0</v>
      </c>
      <c r="AA66" s="134">
        <f>Поликлиника!BV67</f>
        <v>0</v>
      </c>
      <c r="AB66" s="134">
        <f>Поликлиника!BZ67</f>
        <v>0</v>
      </c>
      <c r="AC66" s="132">
        <f t="shared" si="20"/>
        <v>0</v>
      </c>
      <c r="AD66" s="134">
        <f>Поликлиника!CD67</f>
        <v>0</v>
      </c>
      <c r="AE66" s="134">
        <f>Поликлиника!CL67</f>
        <v>0</v>
      </c>
      <c r="AF66" s="134">
        <f>Поликлиника!CP67</f>
        <v>0</v>
      </c>
      <c r="AG66" s="132">
        <f t="shared" si="21"/>
        <v>0</v>
      </c>
      <c r="AH66" s="134">
        <f>Поликлиника!CT67</f>
        <v>0</v>
      </c>
      <c r="AI66" s="131">
        <f>Поликлиника!CZ67</f>
        <v>10</v>
      </c>
      <c r="AJ66" s="131">
        <f>Поликлиника!DD67</f>
        <v>10</v>
      </c>
      <c r="AK66" s="132">
        <f t="shared" si="22"/>
        <v>0</v>
      </c>
      <c r="AL66" s="131">
        <f>Поликлиника!DH67</f>
        <v>0</v>
      </c>
      <c r="AM66" s="134">
        <f>Поликлиника!DN67</f>
        <v>0</v>
      </c>
      <c r="AN66" s="134">
        <f>Поликлиника!DR67</f>
        <v>0</v>
      </c>
      <c r="AO66" s="132">
        <f t="shared" si="23"/>
        <v>0</v>
      </c>
      <c r="AP66" s="199">
        <f>Поликлиника!DV67</f>
        <v>0</v>
      </c>
      <c r="AQ66" s="200">
        <f>'Круглосуточный стационар'!C67</f>
        <v>0</v>
      </c>
      <c r="AR66" s="201">
        <f>'Круглосуточный стационар'!I67</f>
        <v>0</v>
      </c>
      <c r="AS66" s="132">
        <f t="shared" si="24"/>
        <v>0</v>
      </c>
      <c r="AT66" s="201">
        <f>'Круглосуточный стационар'!O67</f>
        <v>0</v>
      </c>
      <c r="AU66" s="202">
        <f>'Дневной стационар'!C67</f>
        <v>0</v>
      </c>
      <c r="AV66" s="131">
        <f>'Дневной стационар'!K67</f>
        <v>0</v>
      </c>
      <c r="AW66" s="132">
        <f t="shared" si="25"/>
        <v>0</v>
      </c>
      <c r="AX66" s="203">
        <f>'Дневной стационар'!S67</f>
        <v>0</v>
      </c>
      <c r="AZ66" s="14"/>
    </row>
    <row r="67" spans="1:52" ht="12.75" customHeight="1" x14ac:dyDescent="0.25">
      <c r="A67" s="139">
        <f>'Скорая медицинская помощь'!A68</f>
        <v>0</v>
      </c>
      <c r="B67" s="9">
        <f>'Скорая медицинская помощь'!C68</f>
        <v>0</v>
      </c>
      <c r="C67" s="129">
        <f>'Скорая медицинская помощь'!D68</f>
        <v>0</v>
      </c>
      <c r="D67" s="131">
        <f>'Скорая медицинская помощь'!H68</f>
        <v>0</v>
      </c>
      <c r="E67" s="132">
        <f t="shared" si="14"/>
        <v>0</v>
      </c>
      <c r="F67" s="135">
        <f>'Скорая медицинская помощь'!L68</f>
        <v>0</v>
      </c>
      <c r="G67" s="129">
        <f>Поликлиника!D68</f>
        <v>0</v>
      </c>
      <c r="H67" s="131">
        <f>Поликлиника!H68</f>
        <v>0</v>
      </c>
      <c r="I67" s="132">
        <f t="shared" si="15"/>
        <v>0</v>
      </c>
      <c r="J67" s="131">
        <f>Поликлиника!L68</f>
        <v>0</v>
      </c>
      <c r="K67" s="129">
        <f>Поликлиника!R68</f>
        <v>0</v>
      </c>
      <c r="L67" s="131">
        <f>Поликлиника!V68</f>
        <v>0</v>
      </c>
      <c r="M67" s="132">
        <f t="shared" si="16"/>
        <v>0</v>
      </c>
      <c r="N67" s="131">
        <f>Поликлиника!Z68</f>
        <v>0</v>
      </c>
      <c r="O67" s="131">
        <f>Поликлиника!AF68</f>
        <v>0</v>
      </c>
      <c r="P67" s="131">
        <f>Поликлиника!AJ68</f>
        <v>0</v>
      </c>
      <c r="Q67" s="132">
        <f t="shared" si="17"/>
        <v>0</v>
      </c>
      <c r="R67" s="131">
        <f>Поликлиника!AN68</f>
        <v>0</v>
      </c>
      <c r="S67" s="131">
        <f>Поликлиника!AT68</f>
        <v>0</v>
      </c>
      <c r="T67" s="131">
        <f>Поликлиника!AX68</f>
        <v>0</v>
      </c>
      <c r="U67" s="132">
        <f t="shared" si="18"/>
        <v>0</v>
      </c>
      <c r="V67" s="131">
        <f>Поликлиника!BB68</f>
        <v>0</v>
      </c>
      <c r="W67" s="134">
        <f>Поликлиника!BH68</f>
        <v>0</v>
      </c>
      <c r="X67" s="134">
        <f>Поликлиника!BL68</f>
        <v>0</v>
      </c>
      <c r="Y67" s="132">
        <f t="shared" si="19"/>
        <v>0</v>
      </c>
      <c r="Z67" s="134">
        <f>Поликлиника!BP68</f>
        <v>0</v>
      </c>
      <c r="AA67" s="134">
        <f>Поликлиника!BV68</f>
        <v>0</v>
      </c>
      <c r="AB67" s="134">
        <f>Поликлиника!BZ68</f>
        <v>0</v>
      </c>
      <c r="AC67" s="132">
        <f t="shared" si="20"/>
        <v>0</v>
      </c>
      <c r="AD67" s="134">
        <f>Поликлиника!CD68</f>
        <v>0</v>
      </c>
      <c r="AE67" s="134">
        <f>Поликлиника!CL68</f>
        <v>0</v>
      </c>
      <c r="AF67" s="134">
        <f>Поликлиника!CP68</f>
        <v>0</v>
      </c>
      <c r="AG67" s="132">
        <f t="shared" si="21"/>
        <v>0</v>
      </c>
      <c r="AH67" s="134">
        <f>Поликлиника!CT68</f>
        <v>0</v>
      </c>
      <c r="AI67" s="131">
        <f>Поликлиника!CZ68</f>
        <v>0</v>
      </c>
      <c r="AJ67" s="131">
        <f>Поликлиника!DD68</f>
        <v>0</v>
      </c>
      <c r="AK67" s="132">
        <f t="shared" si="22"/>
        <v>0</v>
      </c>
      <c r="AL67" s="131">
        <f>Поликлиника!DH68</f>
        <v>0</v>
      </c>
      <c r="AM67" s="134">
        <f>Поликлиника!DN68</f>
        <v>0</v>
      </c>
      <c r="AN67" s="134">
        <f>Поликлиника!DR68</f>
        <v>0</v>
      </c>
      <c r="AO67" s="132">
        <f t="shared" si="23"/>
        <v>0</v>
      </c>
      <c r="AP67" s="199">
        <f>Поликлиника!DV68</f>
        <v>0</v>
      </c>
      <c r="AQ67" s="200">
        <f>'Круглосуточный стационар'!C68</f>
        <v>0</v>
      </c>
      <c r="AR67" s="201">
        <f>'Круглосуточный стационар'!I68</f>
        <v>0</v>
      </c>
      <c r="AS67" s="132">
        <f t="shared" si="24"/>
        <v>0</v>
      </c>
      <c r="AT67" s="201">
        <f>'Круглосуточный стационар'!O68</f>
        <v>0</v>
      </c>
      <c r="AU67" s="202">
        <f>'Дневной стационар'!C68</f>
        <v>0</v>
      </c>
      <c r="AV67" s="131">
        <f>'Дневной стационар'!K68</f>
        <v>0</v>
      </c>
      <c r="AW67" s="132">
        <f t="shared" si="25"/>
        <v>0</v>
      </c>
      <c r="AX67" s="203">
        <f>'Дневной стационар'!S68</f>
        <v>0</v>
      </c>
      <c r="AZ67" s="14"/>
    </row>
    <row r="68" spans="1:52" ht="12.75" customHeight="1" x14ac:dyDescent="0.25">
      <c r="A68" s="139">
        <f>'Скорая медицинская помощь'!A69</f>
        <v>56</v>
      </c>
      <c r="B68" s="9" t="str">
        <f>'Скорая медицинская помощь'!C69</f>
        <v>ФИЦ ФТМ</v>
      </c>
      <c r="C68" s="129">
        <f>'Скорая медицинская помощь'!D69</f>
        <v>0</v>
      </c>
      <c r="D68" s="131">
        <f>'Скорая медицинская помощь'!H69</f>
        <v>0</v>
      </c>
      <c r="E68" s="132">
        <f t="shared" si="14"/>
        <v>0</v>
      </c>
      <c r="F68" s="135">
        <f>'Скорая медицинская помощь'!L69</f>
        <v>0</v>
      </c>
      <c r="G68" s="129">
        <f>Поликлиника!D69</f>
        <v>0</v>
      </c>
      <c r="H68" s="131">
        <f>Поликлиника!H69</f>
        <v>0</v>
      </c>
      <c r="I68" s="132">
        <f t="shared" si="15"/>
        <v>0</v>
      </c>
      <c r="J68" s="131">
        <f>Поликлиника!L69</f>
        <v>0</v>
      </c>
      <c r="K68" s="129">
        <f>Поликлиника!R69</f>
        <v>0</v>
      </c>
      <c r="L68" s="131">
        <f>Поликлиника!V69</f>
        <v>0</v>
      </c>
      <c r="M68" s="132">
        <f t="shared" si="16"/>
        <v>0</v>
      </c>
      <c r="N68" s="131">
        <f>Поликлиника!Z69</f>
        <v>0</v>
      </c>
      <c r="O68" s="131">
        <f>Поликлиника!AF69</f>
        <v>0</v>
      </c>
      <c r="P68" s="131">
        <f>Поликлиника!AJ69</f>
        <v>0</v>
      </c>
      <c r="Q68" s="132">
        <f t="shared" si="17"/>
        <v>0</v>
      </c>
      <c r="R68" s="131">
        <f>Поликлиника!AN69</f>
        <v>0</v>
      </c>
      <c r="S68" s="131">
        <f>Поликлиника!AT69</f>
        <v>0</v>
      </c>
      <c r="T68" s="131">
        <f>Поликлиника!AX69</f>
        <v>0</v>
      </c>
      <c r="U68" s="132">
        <f t="shared" si="18"/>
        <v>0</v>
      </c>
      <c r="V68" s="131">
        <f>Поликлиника!BB69</f>
        <v>0</v>
      </c>
      <c r="W68" s="134">
        <f>Поликлиника!BH69</f>
        <v>0</v>
      </c>
      <c r="X68" s="134">
        <f>Поликлиника!BL69</f>
        <v>0</v>
      </c>
      <c r="Y68" s="132">
        <f t="shared" si="19"/>
        <v>0</v>
      </c>
      <c r="Z68" s="134">
        <f>Поликлиника!BP69</f>
        <v>0</v>
      </c>
      <c r="AA68" s="134">
        <f>Поликлиника!BV69</f>
        <v>0</v>
      </c>
      <c r="AB68" s="134">
        <f>Поликлиника!BZ69</f>
        <v>0</v>
      </c>
      <c r="AC68" s="132">
        <f t="shared" si="20"/>
        <v>0</v>
      </c>
      <c r="AD68" s="134">
        <f>Поликлиника!CD69</f>
        <v>0</v>
      </c>
      <c r="AE68" s="134">
        <f>Поликлиника!CL69</f>
        <v>0</v>
      </c>
      <c r="AF68" s="134">
        <f>Поликлиника!CP69</f>
        <v>0</v>
      </c>
      <c r="AG68" s="132">
        <f t="shared" si="21"/>
        <v>0</v>
      </c>
      <c r="AH68" s="134">
        <f>Поликлиника!CT69</f>
        <v>0</v>
      </c>
      <c r="AI68" s="131">
        <f>Поликлиника!CZ69</f>
        <v>0</v>
      </c>
      <c r="AJ68" s="131">
        <f>Поликлиника!DD69</f>
        <v>0</v>
      </c>
      <c r="AK68" s="132">
        <f t="shared" si="22"/>
        <v>0</v>
      </c>
      <c r="AL68" s="131">
        <f>Поликлиника!DH69</f>
        <v>0</v>
      </c>
      <c r="AM68" s="134">
        <f>Поликлиника!DN69</f>
        <v>100</v>
      </c>
      <c r="AN68" s="134">
        <f>Поликлиника!DR69</f>
        <v>100</v>
      </c>
      <c r="AO68" s="132">
        <f t="shared" si="23"/>
        <v>0</v>
      </c>
      <c r="AP68" s="199">
        <f>Поликлиника!DV69</f>
        <v>0</v>
      </c>
      <c r="AQ68" s="200">
        <f>'Круглосуточный стационар'!C69</f>
        <v>0</v>
      </c>
      <c r="AR68" s="201">
        <f>'Круглосуточный стационар'!I69</f>
        <v>0</v>
      </c>
      <c r="AS68" s="132">
        <f t="shared" si="24"/>
        <v>0</v>
      </c>
      <c r="AT68" s="201">
        <f>'Круглосуточный стационар'!O69</f>
        <v>0</v>
      </c>
      <c r="AU68" s="202">
        <f>'Дневной стационар'!C69</f>
        <v>0</v>
      </c>
      <c r="AV68" s="131">
        <f>'Дневной стационар'!K69</f>
        <v>0</v>
      </c>
      <c r="AW68" s="132">
        <f t="shared" si="25"/>
        <v>0</v>
      </c>
      <c r="AX68" s="203">
        <f>'Дневной стационар'!S69</f>
        <v>0</v>
      </c>
      <c r="AZ68" s="14"/>
    </row>
    <row r="69" spans="1:52" ht="12.75" customHeight="1" x14ac:dyDescent="0.25">
      <c r="A69" s="139">
        <f>'Скорая медицинская помощь'!A70</f>
        <v>57</v>
      </c>
      <c r="B69" s="9" t="str">
        <f>'Скорая медицинская помощь'!C70</f>
        <v>ООО "ХИРУРГИЯ ГМ" (г. Санкт-Петербург)</v>
      </c>
      <c r="C69" s="129">
        <f>'Скорая медицинская помощь'!D70</f>
        <v>0</v>
      </c>
      <c r="D69" s="131">
        <f>'Скорая медицинская помощь'!H70</f>
        <v>0</v>
      </c>
      <c r="E69" s="132">
        <f t="shared" si="14"/>
        <v>0</v>
      </c>
      <c r="F69" s="135">
        <f>'Скорая медицинская помощь'!L70</f>
        <v>0</v>
      </c>
      <c r="G69" s="129">
        <f>Поликлиника!D70</f>
        <v>0</v>
      </c>
      <c r="H69" s="131">
        <f>Поликлиника!H70</f>
        <v>0</v>
      </c>
      <c r="I69" s="132">
        <f t="shared" si="15"/>
        <v>0</v>
      </c>
      <c r="J69" s="131">
        <f>Поликлиника!L70</f>
        <v>0</v>
      </c>
      <c r="K69" s="129">
        <f>Поликлиника!R70</f>
        <v>0</v>
      </c>
      <c r="L69" s="131">
        <f>Поликлиника!V70</f>
        <v>0</v>
      </c>
      <c r="M69" s="132">
        <f t="shared" si="16"/>
        <v>0</v>
      </c>
      <c r="N69" s="131">
        <f>Поликлиника!Z70</f>
        <v>0</v>
      </c>
      <c r="O69" s="131">
        <f>Поликлиника!AF70</f>
        <v>0</v>
      </c>
      <c r="P69" s="131">
        <f>Поликлиника!AJ70</f>
        <v>0</v>
      </c>
      <c r="Q69" s="132">
        <f t="shared" si="17"/>
        <v>0</v>
      </c>
      <c r="R69" s="131">
        <f>Поликлиника!AN70</f>
        <v>0</v>
      </c>
      <c r="S69" s="131">
        <f>Поликлиника!AT70</f>
        <v>0</v>
      </c>
      <c r="T69" s="131">
        <f>Поликлиника!AX70</f>
        <v>0</v>
      </c>
      <c r="U69" s="132">
        <f t="shared" si="18"/>
        <v>0</v>
      </c>
      <c r="V69" s="131">
        <f>Поликлиника!BB70</f>
        <v>0</v>
      </c>
      <c r="W69" s="134">
        <f>Поликлиника!BH70</f>
        <v>0</v>
      </c>
      <c r="X69" s="134">
        <f>Поликлиника!BL70</f>
        <v>0</v>
      </c>
      <c r="Y69" s="132">
        <f t="shared" si="19"/>
        <v>0</v>
      </c>
      <c r="Z69" s="134">
        <f>Поликлиника!BP70</f>
        <v>0</v>
      </c>
      <c r="AA69" s="134">
        <f>Поликлиника!BV70</f>
        <v>0</v>
      </c>
      <c r="AB69" s="134">
        <f>Поликлиника!BZ70</f>
        <v>0</v>
      </c>
      <c r="AC69" s="132">
        <f t="shared" si="20"/>
        <v>0</v>
      </c>
      <c r="AD69" s="134">
        <f>Поликлиника!CD70</f>
        <v>0</v>
      </c>
      <c r="AE69" s="134">
        <f>Поликлиника!CL70</f>
        <v>0</v>
      </c>
      <c r="AF69" s="134">
        <f>Поликлиника!CP70</f>
        <v>0</v>
      </c>
      <c r="AG69" s="132">
        <f t="shared" si="21"/>
        <v>0</v>
      </c>
      <c r="AH69" s="134">
        <f>Поликлиника!CT70</f>
        <v>0</v>
      </c>
      <c r="AI69" s="131">
        <f>Поликлиника!CZ70</f>
        <v>0</v>
      </c>
      <c r="AJ69" s="131">
        <f>Поликлиника!DD70</f>
        <v>0</v>
      </c>
      <c r="AK69" s="132">
        <f t="shared" si="22"/>
        <v>0</v>
      </c>
      <c r="AL69" s="131">
        <f>Поликлиника!DH70</f>
        <v>0</v>
      </c>
      <c r="AM69" s="134">
        <f>Поликлиника!DN70</f>
        <v>0</v>
      </c>
      <c r="AN69" s="134">
        <f>Поликлиника!DR70</f>
        <v>0</v>
      </c>
      <c r="AO69" s="132">
        <f t="shared" si="23"/>
        <v>0</v>
      </c>
      <c r="AP69" s="199">
        <f>Поликлиника!DV70</f>
        <v>0</v>
      </c>
      <c r="AQ69" s="200">
        <f>'Круглосуточный стационар'!C70</f>
        <v>0</v>
      </c>
      <c r="AR69" s="201">
        <f>'Круглосуточный стационар'!I70</f>
        <v>0</v>
      </c>
      <c r="AS69" s="132">
        <f t="shared" si="24"/>
        <v>0</v>
      </c>
      <c r="AT69" s="201">
        <f>'Круглосуточный стационар'!O70</f>
        <v>0</v>
      </c>
      <c r="AU69" s="202">
        <f>'Дневной стационар'!C70</f>
        <v>0</v>
      </c>
      <c r="AV69" s="131">
        <f>'Дневной стационар'!K70</f>
        <v>0</v>
      </c>
      <c r="AW69" s="132">
        <f t="shared" si="25"/>
        <v>0</v>
      </c>
      <c r="AX69" s="203">
        <f>'Дневной стационар'!S70</f>
        <v>0</v>
      </c>
      <c r="AZ69" s="14"/>
    </row>
    <row r="70" spans="1:52" ht="12.75" customHeight="1" x14ac:dyDescent="0.25">
      <c r="A70" s="139">
        <f>'Скорая медицинская помощь'!A71</f>
        <v>58</v>
      </c>
      <c r="B70" s="9" t="str">
        <f>'Скорая медицинская помощь'!C71</f>
        <v>ООО "М-ЛАЙН МЕДИЦИНА"</v>
      </c>
      <c r="C70" s="129">
        <f>'Скорая медицинская помощь'!D71</f>
        <v>0</v>
      </c>
      <c r="D70" s="131">
        <f>'Скорая медицинская помощь'!H71</f>
        <v>0</v>
      </c>
      <c r="E70" s="132">
        <f t="shared" si="14"/>
        <v>0</v>
      </c>
      <c r="F70" s="135">
        <f>'Скорая медицинская помощь'!L71</f>
        <v>0</v>
      </c>
      <c r="G70" s="129">
        <f>Поликлиника!D71</f>
        <v>0</v>
      </c>
      <c r="H70" s="131">
        <f>Поликлиника!H71</f>
        <v>0</v>
      </c>
      <c r="I70" s="132">
        <f t="shared" si="15"/>
        <v>0</v>
      </c>
      <c r="J70" s="131">
        <f>Поликлиника!L71</f>
        <v>0</v>
      </c>
      <c r="K70" s="129">
        <f>Поликлиника!R71</f>
        <v>0</v>
      </c>
      <c r="L70" s="131">
        <f>Поликлиника!V71</f>
        <v>0</v>
      </c>
      <c r="M70" s="132">
        <f t="shared" si="16"/>
        <v>0</v>
      </c>
      <c r="N70" s="131">
        <f>Поликлиника!Z71</f>
        <v>0</v>
      </c>
      <c r="O70" s="131">
        <f>Поликлиника!AF71</f>
        <v>0</v>
      </c>
      <c r="P70" s="131">
        <f>Поликлиника!AJ71</f>
        <v>0</v>
      </c>
      <c r="Q70" s="132">
        <f t="shared" si="17"/>
        <v>0</v>
      </c>
      <c r="R70" s="131">
        <f>Поликлиника!AN71</f>
        <v>0</v>
      </c>
      <c r="S70" s="131">
        <f>Поликлиника!AT71</f>
        <v>0</v>
      </c>
      <c r="T70" s="131">
        <f>Поликлиника!AX71</f>
        <v>0</v>
      </c>
      <c r="U70" s="132">
        <f t="shared" si="18"/>
        <v>0</v>
      </c>
      <c r="V70" s="131">
        <f>Поликлиника!BB71</f>
        <v>0</v>
      </c>
      <c r="W70" s="134">
        <f>Поликлиника!BH71</f>
        <v>0</v>
      </c>
      <c r="X70" s="134">
        <f>Поликлиника!BL71</f>
        <v>0</v>
      </c>
      <c r="Y70" s="132">
        <f t="shared" si="19"/>
        <v>0</v>
      </c>
      <c r="Z70" s="134">
        <f>Поликлиника!BP71</f>
        <v>0</v>
      </c>
      <c r="AA70" s="134">
        <f>Поликлиника!BV71</f>
        <v>0</v>
      </c>
      <c r="AB70" s="134">
        <f>Поликлиника!BZ71</f>
        <v>0</v>
      </c>
      <c r="AC70" s="132">
        <f t="shared" si="20"/>
        <v>0</v>
      </c>
      <c r="AD70" s="134">
        <f>Поликлиника!CD71</f>
        <v>0</v>
      </c>
      <c r="AE70" s="134">
        <f>Поликлиника!CL71</f>
        <v>0</v>
      </c>
      <c r="AF70" s="134">
        <f>Поликлиника!CP71</f>
        <v>0</v>
      </c>
      <c r="AG70" s="132">
        <f t="shared" si="21"/>
        <v>0</v>
      </c>
      <c r="AH70" s="134">
        <f>Поликлиника!CT71</f>
        <v>0</v>
      </c>
      <c r="AI70" s="131">
        <f>Поликлиника!CZ71</f>
        <v>0</v>
      </c>
      <c r="AJ70" s="131">
        <f>Поликлиника!DD71</f>
        <v>0</v>
      </c>
      <c r="AK70" s="132">
        <f t="shared" si="22"/>
        <v>0</v>
      </c>
      <c r="AL70" s="131">
        <f>Поликлиника!DH71</f>
        <v>0</v>
      </c>
      <c r="AM70" s="134">
        <f>Поликлиника!DN71</f>
        <v>0</v>
      </c>
      <c r="AN70" s="134">
        <f>Поликлиника!DR71</f>
        <v>0</v>
      </c>
      <c r="AO70" s="132">
        <f t="shared" si="23"/>
        <v>0</v>
      </c>
      <c r="AP70" s="199">
        <f>Поликлиника!DV71</f>
        <v>0</v>
      </c>
      <c r="AQ70" s="200">
        <f>'Круглосуточный стационар'!C71</f>
        <v>0</v>
      </c>
      <c r="AR70" s="201">
        <f>'Круглосуточный стационар'!I71</f>
        <v>0</v>
      </c>
      <c r="AS70" s="132">
        <f t="shared" si="24"/>
        <v>0</v>
      </c>
      <c r="AT70" s="201">
        <f>'Круглосуточный стационар'!O71</f>
        <v>0</v>
      </c>
      <c r="AU70" s="202">
        <f>'Дневной стационар'!C71</f>
        <v>0</v>
      </c>
      <c r="AV70" s="131">
        <f>'Дневной стационар'!K71</f>
        <v>0</v>
      </c>
      <c r="AW70" s="132">
        <f t="shared" si="25"/>
        <v>0</v>
      </c>
      <c r="AX70" s="203">
        <f>'Дневной стационар'!S71</f>
        <v>0</v>
      </c>
      <c r="AZ70" s="14"/>
    </row>
    <row r="71" spans="1:52" ht="12.75" customHeight="1" x14ac:dyDescent="0.25">
      <c r="A71" s="139">
        <f>'Скорая медицинская помощь'!A72</f>
        <v>59</v>
      </c>
      <c r="B71" s="9" t="str">
        <f>'Скорая медицинская помощь'!C72</f>
        <v>ООО "МЕДИКЪ" (г. Хабаровск)</v>
      </c>
      <c r="C71" s="129">
        <f>'Скорая медицинская помощь'!D72</f>
        <v>0</v>
      </c>
      <c r="D71" s="131">
        <f>'Скорая медицинская помощь'!H72</f>
        <v>0</v>
      </c>
      <c r="E71" s="132">
        <f t="shared" si="14"/>
        <v>0</v>
      </c>
      <c r="F71" s="135">
        <f>'Скорая медицинская помощь'!L72</f>
        <v>0</v>
      </c>
      <c r="G71" s="129">
        <f>Поликлиника!D72</f>
        <v>0</v>
      </c>
      <c r="H71" s="131">
        <f>Поликлиника!H72</f>
        <v>0</v>
      </c>
      <c r="I71" s="132">
        <f t="shared" si="15"/>
        <v>0</v>
      </c>
      <c r="J71" s="131">
        <f>Поликлиника!L72</f>
        <v>0</v>
      </c>
      <c r="K71" s="129">
        <f>Поликлиника!R72</f>
        <v>0</v>
      </c>
      <c r="L71" s="131">
        <f>Поликлиника!V72</f>
        <v>0</v>
      </c>
      <c r="M71" s="132">
        <f t="shared" si="16"/>
        <v>0</v>
      </c>
      <c r="N71" s="131">
        <f>Поликлиника!Z72</f>
        <v>0</v>
      </c>
      <c r="O71" s="131">
        <f>Поликлиника!AF72</f>
        <v>0</v>
      </c>
      <c r="P71" s="131">
        <f>Поликлиника!AJ72</f>
        <v>0</v>
      </c>
      <c r="Q71" s="132">
        <f t="shared" si="17"/>
        <v>0</v>
      </c>
      <c r="R71" s="131">
        <f>Поликлиника!AN72</f>
        <v>0</v>
      </c>
      <c r="S71" s="131">
        <f>Поликлиника!AT72</f>
        <v>0</v>
      </c>
      <c r="T71" s="131">
        <f>Поликлиника!AX72</f>
        <v>0</v>
      </c>
      <c r="U71" s="132">
        <f t="shared" si="18"/>
        <v>0</v>
      </c>
      <c r="V71" s="131">
        <f>Поликлиника!BB72</f>
        <v>0</v>
      </c>
      <c r="W71" s="134">
        <f>Поликлиника!BH72</f>
        <v>0</v>
      </c>
      <c r="X71" s="134">
        <f>Поликлиника!BL72</f>
        <v>0</v>
      </c>
      <c r="Y71" s="132">
        <f t="shared" si="19"/>
        <v>0</v>
      </c>
      <c r="Z71" s="134">
        <f>Поликлиника!BP72</f>
        <v>0</v>
      </c>
      <c r="AA71" s="134">
        <f>Поликлиника!BV72</f>
        <v>0</v>
      </c>
      <c r="AB71" s="134">
        <f>Поликлиника!BZ72</f>
        <v>0</v>
      </c>
      <c r="AC71" s="132">
        <f t="shared" si="20"/>
        <v>0</v>
      </c>
      <c r="AD71" s="134">
        <f>Поликлиника!CD72</f>
        <v>0</v>
      </c>
      <c r="AE71" s="134">
        <f>Поликлиника!CL72</f>
        <v>0</v>
      </c>
      <c r="AF71" s="134">
        <f>Поликлиника!CP72</f>
        <v>0</v>
      </c>
      <c r="AG71" s="132">
        <f t="shared" si="21"/>
        <v>0</v>
      </c>
      <c r="AH71" s="134">
        <f>Поликлиника!CT72</f>
        <v>0</v>
      </c>
      <c r="AI71" s="131">
        <f>Поликлиника!CZ72</f>
        <v>0</v>
      </c>
      <c r="AJ71" s="131">
        <f>Поликлиника!DD72</f>
        <v>0</v>
      </c>
      <c r="AK71" s="132">
        <f t="shared" si="22"/>
        <v>0</v>
      </c>
      <c r="AL71" s="131">
        <f>Поликлиника!DH72</f>
        <v>0</v>
      </c>
      <c r="AM71" s="134">
        <f>Поликлиника!DN72</f>
        <v>0</v>
      </c>
      <c r="AN71" s="134">
        <f>Поликлиника!DR72</f>
        <v>0</v>
      </c>
      <c r="AO71" s="132">
        <f t="shared" si="23"/>
        <v>0</v>
      </c>
      <c r="AP71" s="199">
        <f>Поликлиника!DV72</f>
        <v>0</v>
      </c>
      <c r="AQ71" s="200">
        <f>'Круглосуточный стационар'!C72</f>
        <v>0</v>
      </c>
      <c r="AR71" s="201">
        <f>'Круглосуточный стационар'!I72</f>
        <v>0</v>
      </c>
      <c r="AS71" s="132">
        <f t="shared" si="24"/>
        <v>0</v>
      </c>
      <c r="AT71" s="201">
        <f>'Круглосуточный стационар'!O72</f>
        <v>0</v>
      </c>
      <c r="AU71" s="202">
        <f>'Дневной стационар'!C72</f>
        <v>0</v>
      </c>
      <c r="AV71" s="131">
        <f>'Дневной стационар'!K72</f>
        <v>0</v>
      </c>
      <c r="AW71" s="132">
        <f t="shared" si="25"/>
        <v>0</v>
      </c>
      <c r="AX71" s="203">
        <f>'Дневной стационар'!S72</f>
        <v>0</v>
      </c>
      <c r="AZ71" s="14"/>
    </row>
    <row r="72" spans="1:52" ht="12.75" customHeight="1" x14ac:dyDescent="0.25">
      <c r="A72" s="139">
        <f>'Скорая медицинская помощь'!A73</f>
        <v>60</v>
      </c>
      <c r="B72" s="9" t="str">
        <f>'Скорая медицинская помощь'!C73</f>
        <v>ООО "ХЕЛИКС НОВОСИБИРСК"</v>
      </c>
      <c r="C72" s="129">
        <f>'Скорая медицинская помощь'!D73</f>
        <v>0</v>
      </c>
      <c r="D72" s="131">
        <f>'Скорая медицинская помощь'!H73</f>
        <v>0</v>
      </c>
      <c r="E72" s="132">
        <f t="shared" si="14"/>
        <v>0</v>
      </c>
      <c r="F72" s="135">
        <f>'Скорая медицинская помощь'!L73</f>
        <v>0</v>
      </c>
      <c r="G72" s="129">
        <f>Поликлиника!D73</f>
        <v>0</v>
      </c>
      <c r="H72" s="131">
        <f>Поликлиника!H73</f>
        <v>0</v>
      </c>
      <c r="I72" s="132">
        <f t="shared" si="15"/>
        <v>0</v>
      </c>
      <c r="J72" s="131">
        <f>Поликлиника!L73</f>
        <v>0</v>
      </c>
      <c r="K72" s="129">
        <f>Поликлиника!R73</f>
        <v>0</v>
      </c>
      <c r="L72" s="131">
        <f>Поликлиника!V73</f>
        <v>0</v>
      </c>
      <c r="M72" s="132">
        <f t="shared" si="16"/>
        <v>0</v>
      </c>
      <c r="N72" s="131">
        <f>Поликлиника!Z73</f>
        <v>0</v>
      </c>
      <c r="O72" s="131">
        <f>Поликлиника!AF73</f>
        <v>0</v>
      </c>
      <c r="P72" s="131">
        <f>Поликлиника!AJ73</f>
        <v>0</v>
      </c>
      <c r="Q72" s="132">
        <f t="shared" si="17"/>
        <v>0</v>
      </c>
      <c r="R72" s="131">
        <f>Поликлиника!AN73</f>
        <v>0</v>
      </c>
      <c r="S72" s="131">
        <f>Поликлиника!AT73</f>
        <v>0</v>
      </c>
      <c r="T72" s="131">
        <f>Поликлиника!AX73</f>
        <v>0</v>
      </c>
      <c r="U72" s="132">
        <f t="shared" si="18"/>
        <v>0</v>
      </c>
      <c r="V72" s="131">
        <f>Поликлиника!BB73</f>
        <v>0</v>
      </c>
      <c r="W72" s="134">
        <f>Поликлиника!BH73</f>
        <v>0</v>
      </c>
      <c r="X72" s="134">
        <f>Поликлиника!BL73</f>
        <v>0</v>
      </c>
      <c r="Y72" s="132">
        <f t="shared" si="19"/>
        <v>0</v>
      </c>
      <c r="Z72" s="134">
        <f>Поликлиника!BP73</f>
        <v>0</v>
      </c>
      <c r="AA72" s="134">
        <f>Поликлиника!BV73</f>
        <v>0</v>
      </c>
      <c r="AB72" s="134">
        <f>Поликлиника!BZ73</f>
        <v>0</v>
      </c>
      <c r="AC72" s="132">
        <f t="shared" si="20"/>
        <v>0</v>
      </c>
      <c r="AD72" s="134">
        <f>Поликлиника!CD73</f>
        <v>0</v>
      </c>
      <c r="AE72" s="134">
        <f>Поликлиника!CL73</f>
        <v>0</v>
      </c>
      <c r="AF72" s="134">
        <f>Поликлиника!CP73</f>
        <v>0</v>
      </c>
      <c r="AG72" s="132">
        <f t="shared" si="21"/>
        <v>0</v>
      </c>
      <c r="AH72" s="134">
        <f>Поликлиника!CT73</f>
        <v>0</v>
      </c>
      <c r="AI72" s="131">
        <f>Поликлиника!CZ73</f>
        <v>0</v>
      </c>
      <c r="AJ72" s="131">
        <f>Поликлиника!DD73</f>
        <v>0</v>
      </c>
      <c r="AK72" s="132">
        <f t="shared" si="22"/>
        <v>0</v>
      </c>
      <c r="AL72" s="131">
        <f>Поликлиника!DH73</f>
        <v>0</v>
      </c>
      <c r="AM72" s="134">
        <f>Поликлиника!DN73</f>
        <v>0</v>
      </c>
      <c r="AN72" s="134">
        <f>Поликлиника!DR73</f>
        <v>0</v>
      </c>
      <c r="AO72" s="132">
        <f t="shared" si="23"/>
        <v>0</v>
      </c>
      <c r="AP72" s="199">
        <f>Поликлиника!DV73</f>
        <v>0</v>
      </c>
      <c r="AQ72" s="200">
        <f>'Круглосуточный стационар'!C73</f>
        <v>0</v>
      </c>
      <c r="AR72" s="201">
        <f>'Круглосуточный стационар'!I73</f>
        <v>0</v>
      </c>
      <c r="AS72" s="132">
        <f t="shared" si="24"/>
        <v>0</v>
      </c>
      <c r="AT72" s="201">
        <f>'Круглосуточный стационар'!O73</f>
        <v>0</v>
      </c>
      <c r="AU72" s="202">
        <f>'Дневной стационар'!C73</f>
        <v>0</v>
      </c>
      <c r="AV72" s="131">
        <f>'Дневной стационар'!K73</f>
        <v>0</v>
      </c>
      <c r="AW72" s="132">
        <f t="shared" si="25"/>
        <v>0</v>
      </c>
      <c r="AX72" s="203">
        <f>'Дневной стационар'!S73</f>
        <v>0</v>
      </c>
      <c r="AZ72" s="14"/>
    </row>
    <row r="73" spans="1:52" ht="12.75" customHeight="1" x14ac:dyDescent="0.25">
      <c r="A73" s="139">
        <f>'Скорая медицинская помощь'!A74</f>
        <v>61</v>
      </c>
      <c r="B73" s="9" t="str">
        <f>'Скорая медицинская помощь'!C74</f>
        <v>ООО «ЦЕНТР ЭКО»</v>
      </c>
      <c r="C73" s="129">
        <f>'Скорая медицинская помощь'!D74</f>
        <v>0</v>
      </c>
      <c r="D73" s="131">
        <f>'Скорая медицинская помощь'!H74</f>
        <v>0</v>
      </c>
      <c r="E73" s="132">
        <f t="shared" si="14"/>
        <v>0</v>
      </c>
      <c r="F73" s="135">
        <f>'Скорая медицинская помощь'!L74</f>
        <v>0</v>
      </c>
      <c r="G73" s="129">
        <f>Поликлиника!D74</f>
        <v>0</v>
      </c>
      <c r="H73" s="131">
        <f>Поликлиника!H74</f>
        <v>0</v>
      </c>
      <c r="I73" s="132">
        <f t="shared" si="15"/>
        <v>0</v>
      </c>
      <c r="J73" s="131">
        <f>Поликлиника!L74</f>
        <v>0</v>
      </c>
      <c r="K73" s="129">
        <f>Поликлиника!R74</f>
        <v>0</v>
      </c>
      <c r="L73" s="131">
        <f>Поликлиника!V74</f>
        <v>0</v>
      </c>
      <c r="M73" s="132">
        <f t="shared" si="16"/>
        <v>0</v>
      </c>
      <c r="N73" s="131">
        <f>Поликлиника!Z74</f>
        <v>0</v>
      </c>
      <c r="O73" s="131">
        <f>Поликлиника!AF74</f>
        <v>0</v>
      </c>
      <c r="P73" s="131">
        <f>Поликлиника!AJ74</f>
        <v>0</v>
      </c>
      <c r="Q73" s="132">
        <f t="shared" si="17"/>
        <v>0</v>
      </c>
      <c r="R73" s="131">
        <f>Поликлиника!AN74</f>
        <v>0</v>
      </c>
      <c r="S73" s="131">
        <f>Поликлиника!AT74</f>
        <v>0</v>
      </c>
      <c r="T73" s="131">
        <f>Поликлиника!AX74</f>
        <v>0</v>
      </c>
      <c r="U73" s="132">
        <f t="shared" si="18"/>
        <v>0</v>
      </c>
      <c r="V73" s="131">
        <f>Поликлиника!BB74</f>
        <v>0</v>
      </c>
      <c r="W73" s="134">
        <f>Поликлиника!BH74</f>
        <v>0</v>
      </c>
      <c r="X73" s="134">
        <f>Поликлиника!BL74</f>
        <v>0</v>
      </c>
      <c r="Y73" s="132">
        <f t="shared" si="19"/>
        <v>0</v>
      </c>
      <c r="Z73" s="134">
        <f>Поликлиника!BP74</f>
        <v>0</v>
      </c>
      <c r="AA73" s="134">
        <f>Поликлиника!BV74</f>
        <v>0</v>
      </c>
      <c r="AB73" s="134">
        <f>Поликлиника!BZ74</f>
        <v>0</v>
      </c>
      <c r="AC73" s="132">
        <f t="shared" si="20"/>
        <v>0</v>
      </c>
      <c r="AD73" s="134">
        <f>Поликлиника!CD74</f>
        <v>0</v>
      </c>
      <c r="AE73" s="134">
        <f>Поликлиника!CL74</f>
        <v>0</v>
      </c>
      <c r="AF73" s="134">
        <f>Поликлиника!CP74</f>
        <v>0</v>
      </c>
      <c r="AG73" s="132">
        <f t="shared" si="21"/>
        <v>0</v>
      </c>
      <c r="AH73" s="134">
        <f>Поликлиника!CT74</f>
        <v>0</v>
      </c>
      <c r="AI73" s="131">
        <f>Поликлиника!CZ74</f>
        <v>0</v>
      </c>
      <c r="AJ73" s="131">
        <f>Поликлиника!DD74</f>
        <v>0</v>
      </c>
      <c r="AK73" s="132">
        <f t="shared" si="22"/>
        <v>0</v>
      </c>
      <c r="AL73" s="131">
        <f>Поликлиника!DH74</f>
        <v>0</v>
      </c>
      <c r="AM73" s="134">
        <f>Поликлиника!DN74</f>
        <v>0</v>
      </c>
      <c r="AN73" s="134">
        <f>Поликлиника!DR74</f>
        <v>0</v>
      </c>
      <c r="AO73" s="132">
        <f t="shared" si="23"/>
        <v>0</v>
      </c>
      <c r="AP73" s="199">
        <f>Поликлиника!DV74</f>
        <v>0</v>
      </c>
      <c r="AQ73" s="200">
        <f>'Круглосуточный стационар'!C74</f>
        <v>0</v>
      </c>
      <c r="AR73" s="201">
        <f>'Круглосуточный стационар'!I74</f>
        <v>0</v>
      </c>
      <c r="AS73" s="132">
        <f t="shared" si="24"/>
        <v>0</v>
      </c>
      <c r="AT73" s="201">
        <f>'Круглосуточный стационар'!O74</f>
        <v>0</v>
      </c>
      <c r="AU73" s="202">
        <f>'Дневной стационар'!C74</f>
        <v>3</v>
      </c>
      <c r="AV73" s="131">
        <f>'Дневной стационар'!K74</f>
        <v>0</v>
      </c>
      <c r="AW73" s="132">
        <f t="shared" si="25"/>
        <v>-3</v>
      </c>
      <c r="AX73" s="203">
        <f>'Дневной стационар'!S74</f>
        <v>0</v>
      </c>
      <c r="AZ73" s="14"/>
    </row>
    <row r="74" spans="1:52" ht="12.75" customHeight="1" x14ac:dyDescent="0.25">
      <c r="A74" s="139">
        <f>'Скорая медицинская помощь'!A75</f>
        <v>62</v>
      </c>
      <c r="B74" s="9" t="str">
        <f>'Скорая медицинская помощь'!C75</f>
        <v>ООО "ЭВОГЕН"</v>
      </c>
      <c r="C74" s="129">
        <f>'Скорая медицинская помощь'!D75</f>
        <v>0</v>
      </c>
      <c r="D74" s="131">
        <f>'Скорая медицинская помощь'!H75</f>
        <v>0</v>
      </c>
      <c r="E74" s="132">
        <f t="shared" si="14"/>
        <v>0</v>
      </c>
      <c r="F74" s="135">
        <f>'Скорая медицинская помощь'!L75</f>
        <v>0</v>
      </c>
      <c r="G74" s="129">
        <f>Поликлиника!D75</f>
        <v>0</v>
      </c>
      <c r="H74" s="131">
        <f>Поликлиника!H75</f>
        <v>0</v>
      </c>
      <c r="I74" s="132">
        <f t="shared" si="15"/>
        <v>0</v>
      </c>
      <c r="J74" s="131">
        <f>Поликлиника!L75</f>
        <v>0</v>
      </c>
      <c r="K74" s="129">
        <f>Поликлиника!R75</f>
        <v>0</v>
      </c>
      <c r="L74" s="131">
        <f>Поликлиника!V75</f>
        <v>0</v>
      </c>
      <c r="M74" s="132">
        <f t="shared" si="16"/>
        <v>0</v>
      </c>
      <c r="N74" s="131">
        <f>Поликлиника!Z75</f>
        <v>0</v>
      </c>
      <c r="O74" s="131">
        <f>Поликлиника!AF75</f>
        <v>0</v>
      </c>
      <c r="P74" s="131">
        <f>Поликлиника!AJ75</f>
        <v>0</v>
      </c>
      <c r="Q74" s="132">
        <f t="shared" si="17"/>
        <v>0</v>
      </c>
      <c r="R74" s="131">
        <f>Поликлиника!AN75</f>
        <v>0</v>
      </c>
      <c r="S74" s="131">
        <f>Поликлиника!AT75</f>
        <v>0</v>
      </c>
      <c r="T74" s="131">
        <f>Поликлиника!AX75</f>
        <v>0</v>
      </c>
      <c r="U74" s="132">
        <f t="shared" si="18"/>
        <v>0</v>
      </c>
      <c r="V74" s="131">
        <f>Поликлиника!BB75</f>
        <v>0</v>
      </c>
      <c r="W74" s="134">
        <f>Поликлиника!BH75</f>
        <v>0</v>
      </c>
      <c r="X74" s="134">
        <f>Поликлиника!BL75</f>
        <v>0</v>
      </c>
      <c r="Y74" s="132">
        <f t="shared" si="19"/>
        <v>0</v>
      </c>
      <c r="Z74" s="134">
        <f>Поликлиника!BP75</f>
        <v>0</v>
      </c>
      <c r="AA74" s="134">
        <f>Поликлиника!BV75</f>
        <v>0</v>
      </c>
      <c r="AB74" s="134">
        <f>Поликлиника!BZ75</f>
        <v>0</v>
      </c>
      <c r="AC74" s="132">
        <f t="shared" si="20"/>
        <v>0</v>
      </c>
      <c r="AD74" s="134">
        <f>Поликлиника!CD75</f>
        <v>0</v>
      </c>
      <c r="AE74" s="134">
        <f>Поликлиника!CL75</f>
        <v>0</v>
      </c>
      <c r="AF74" s="134">
        <f>Поликлиника!CP75</f>
        <v>0</v>
      </c>
      <c r="AG74" s="132">
        <f t="shared" si="21"/>
        <v>0</v>
      </c>
      <c r="AH74" s="134">
        <f>Поликлиника!CT75</f>
        <v>0</v>
      </c>
      <c r="AI74" s="131">
        <f>Поликлиника!CZ75</f>
        <v>0</v>
      </c>
      <c r="AJ74" s="131">
        <f>Поликлиника!DD75</f>
        <v>0</v>
      </c>
      <c r="AK74" s="132">
        <f t="shared" si="22"/>
        <v>0</v>
      </c>
      <c r="AL74" s="131">
        <f>Поликлиника!DH75</f>
        <v>0</v>
      </c>
      <c r="AM74" s="134">
        <f>Поликлиника!DN75</f>
        <v>0</v>
      </c>
      <c r="AN74" s="134">
        <f>Поликлиника!DR75</f>
        <v>0</v>
      </c>
      <c r="AO74" s="132">
        <f t="shared" si="23"/>
        <v>0</v>
      </c>
      <c r="AP74" s="199">
        <f>Поликлиника!DV75</f>
        <v>0</v>
      </c>
      <c r="AQ74" s="200">
        <f>'Круглосуточный стационар'!C75</f>
        <v>0</v>
      </c>
      <c r="AR74" s="201">
        <f>'Круглосуточный стационар'!I75</f>
        <v>0</v>
      </c>
      <c r="AS74" s="132">
        <f t="shared" si="24"/>
        <v>0</v>
      </c>
      <c r="AT74" s="201">
        <f>'Круглосуточный стационар'!O75</f>
        <v>0</v>
      </c>
      <c r="AU74" s="202">
        <f>'Дневной стационар'!C75</f>
        <v>0</v>
      </c>
      <c r="AV74" s="131">
        <f>'Дневной стационар'!K75</f>
        <v>0</v>
      </c>
      <c r="AW74" s="132">
        <f t="shared" si="25"/>
        <v>0</v>
      </c>
      <c r="AX74" s="203">
        <f>'Дневной стационар'!S75</f>
        <v>0</v>
      </c>
      <c r="AZ74" s="14"/>
    </row>
    <row r="75" spans="1:52" ht="12.75" customHeight="1" x14ac:dyDescent="0.25">
      <c r="A75" s="139">
        <f>'Скорая медицинская помощь'!A76</f>
        <v>0</v>
      </c>
      <c r="B75" s="9">
        <f>'Скорая медицинская помощь'!C76</f>
        <v>0</v>
      </c>
      <c r="C75" s="129">
        <f>'Скорая медицинская помощь'!D76</f>
        <v>0</v>
      </c>
      <c r="D75" s="131">
        <f>'Скорая медицинская помощь'!H76</f>
        <v>0</v>
      </c>
      <c r="E75" s="132">
        <f t="shared" si="14"/>
        <v>0</v>
      </c>
      <c r="F75" s="135">
        <f>'Скорая медицинская помощь'!L76</f>
        <v>0</v>
      </c>
      <c r="G75" s="129">
        <f>Поликлиника!D76</f>
        <v>0</v>
      </c>
      <c r="H75" s="131">
        <f>Поликлиника!H76</f>
        <v>0</v>
      </c>
      <c r="I75" s="132">
        <f t="shared" si="15"/>
        <v>0</v>
      </c>
      <c r="J75" s="131">
        <f>Поликлиника!L76</f>
        <v>0</v>
      </c>
      <c r="K75" s="129">
        <f>Поликлиника!R76</f>
        <v>0</v>
      </c>
      <c r="L75" s="131">
        <f>Поликлиника!V76</f>
        <v>0</v>
      </c>
      <c r="M75" s="132">
        <f t="shared" si="16"/>
        <v>0</v>
      </c>
      <c r="N75" s="131">
        <f>Поликлиника!Z76</f>
        <v>0</v>
      </c>
      <c r="O75" s="131">
        <f>Поликлиника!AF76</f>
        <v>0</v>
      </c>
      <c r="P75" s="131">
        <f>Поликлиника!AJ76</f>
        <v>0</v>
      </c>
      <c r="Q75" s="132">
        <f t="shared" si="17"/>
        <v>0</v>
      </c>
      <c r="R75" s="131">
        <f>Поликлиника!AN76</f>
        <v>0</v>
      </c>
      <c r="S75" s="131">
        <f>Поликлиника!AT76</f>
        <v>0</v>
      </c>
      <c r="T75" s="131">
        <f>Поликлиника!AX76</f>
        <v>0</v>
      </c>
      <c r="U75" s="132">
        <f t="shared" si="18"/>
        <v>0</v>
      </c>
      <c r="V75" s="131">
        <f>Поликлиника!BB76</f>
        <v>0</v>
      </c>
      <c r="W75" s="134">
        <f>Поликлиника!BH76</f>
        <v>0</v>
      </c>
      <c r="X75" s="134">
        <f>Поликлиника!BL76</f>
        <v>0</v>
      </c>
      <c r="Y75" s="132">
        <f t="shared" si="19"/>
        <v>0</v>
      </c>
      <c r="Z75" s="134">
        <f>Поликлиника!BP76</f>
        <v>0</v>
      </c>
      <c r="AA75" s="134">
        <f>Поликлиника!BV76</f>
        <v>0</v>
      </c>
      <c r="AB75" s="134">
        <f>Поликлиника!BZ76</f>
        <v>0</v>
      </c>
      <c r="AC75" s="132">
        <f t="shared" si="20"/>
        <v>0</v>
      </c>
      <c r="AD75" s="134">
        <f>Поликлиника!CD76</f>
        <v>0</v>
      </c>
      <c r="AE75" s="134">
        <f>Поликлиника!CL76</f>
        <v>0</v>
      </c>
      <c r="AF75" s="134">
        <f>Поликлиника!CP76</f>
        <v>0</v>
      </c>
      <c r="AG75" s="132">
        <f t="shared" si="21"/>
        <v>0</v>
      </c>
      <c r="AH75" s="134">
        <f>Поликлиника!CT76</f>
        <v>0</v>
      </c>
      <c r="AI75" s="131">
        <f>Поликлиника!CZ76</f>
        <v>0</v>
      </c>
      <c r="AJ75" s="131">
        <f>Поликлиника!DD76</f>
        <v>0</v>
      </c>
      <c r="AK75" s="132">
        <f t="shared" si="22"/>
        <v>0</v>
      </c>
      <c r="AL75" s="131">
        <f>Поликлиника!DH76</f>
        <v>0</v>
      </c>
      <c r="AM75" s="134">
        <f>Поликлиника!DN76</f>
        <v>0</v>
      </c>
      <c r="AN75" s="134">
        <f>Поликлиника!DR76</f>
        <v>0</v>
      </c>
      <c r="AO75" s="132">
        <f t="shared" si="23"/>
        <v>0</v>
      </c>
      <c r="AP75" s="199">
        <f>Поликлиника!DV76</f>
        <v>0</v>
      </c>
      <c r="AQ75" s="200">
        <f>'Круглосуточный стационар'!C76</f>
        <v>0</v>
      </c>
      <c r="AR75" s="201">
        <f>'Круглосуточный стационар'!I76</f>
        <v>0</v>
      </c>
      <c r="AS75" s="132">
        <f t="shared" si="24"/>
        <v>0</v>
      </c>
      <c r="AT75" s="201">
        <f>'Круглосуточный стационар'!O76</f>
        <v>0</v>
      </c>
      <c r="AU75" s="202">
        <f>'Дневной стационар'!C76</f>
        <v>0</v>
      </c>
      <c r="AV75" s="131">
        <f>'Дневной стационар'!K76</f>
        <v>0</v>
      </c>
      <c r="AW75" s="132">
        <f t="shared" si="25"/>
        <v>0</v>
      </c>
      <c r="AX75" s="203">
        <f>'Дневной стационар'!S76</f>
        <v>0</v>
      </c>
      <c r="AZ75" s="14"/>
    </row>
    <row r="76" spans="1:52" ht="12.75" customHeight="1" x14ac:dyDescent="0.25">
      <c r="A76" s="140"/>
      <c r="B76" s="214"/>
      <c r="C76" s="129"/>
      <c r="D76" s="131"/>
      <c r="E76" s="132"/>
      <c r="F76" s="135"/>
      <c r="G76" s="129"/>
      <c r="H76" s="131"/>
      <c r="I76" s="132"/>
      <c r="J76" s="131"/>
      <c r="K76" s="129"/>
      <c r="L76" s="131"/>
      <c r="M76" s="132"/>
      <c r="N76" s="131"/>
      <c r="O76" s="131"/>
      <c r="P76" s="131"/>
      <c r="Q76" s="132"/>
      <c r="R76" s="131"/>
      <c r="S76" s="131"/>
      <c r="T76" s="131"/>
      <c r="U76" s="233"/>
      <c r="V76" s="131"/>
      <c r="W76" s="134"/>
      <c r="X76" s="134"/>
      <c r="Y76" s="132"/>
      <c r="Z76" s="134"/>
      <c r="AA76" s="134"/>
      <c r="AB76" s="134"/>
      <c r="AC76" s="132"/>
      <c r="AD76" s="134"/>
      <c r="AE76" s="134"/>
      <c r="AF76" s="134"/>
      <c r="AG76" s="132"/>
      <c r="AH76" s="134"/>
      <c r="AI76" s="131"/>
      <c r="AJ76" s="131"/>
      <c r="AK76" s="132"/>
      <c r="AL76" s="131"/>
      <c r="AM76" s="134"/>
      <c r="AN76" s="134"/>
      <c r="AO76" s="132"/>
      <c r="AP76" s="199"/>
      <c r="AQ76" s="200"/>
      <c r="AR76" s="201"/>
      <c r="AS76" s="132"/>
      <c r="AT76" s="201"/>
      <c r="AU76" s="202"/>
      <c r="AV76" s="131"/>
      <c r="AW76" s="132"/>
      <c r="AX76" s="203"/>
      <c r="AZ76" s="14"/>
    </row>
    <row r="77" spans="1:52" x14ac:dyDescent="0.25">
      <c r="A77" s="115"/>
      <c r="B77" s="94" t="str">
        <f>'Скорая медицинская помощь'!C77</f>
        <v>ВСЕГО:</v>
      </c>
      <c r="C77" s="21">
        <f t="shared" ref="C77:AX77" si="26">SUM(C13:C76)</f>
        <v>72230</v>
      </c>
      <c r="D77" s="21">
        <f t="shared" si="26"/>
        <v>72230</v>
      </c>
      <c r="E77" s="23">
        <f t="shared" si="26"/>
        <v>0</v>
      </c>
      <c r="F77" s="24">
        <f t="shared" si="26"/>
        <v>0</v>
      </c>
      <c r="G77" s="21">
        <f t="shared" si="26"/>
        <v>243473</v>
      </c>
      <c r="H77" s="21">
        <f t="shared" si="26"/>
        <v>230902</v>
      </c>
      <c r="I77" s="23">
        <f t="shared" si="26"/>
        <v>-12571</v>
      </c>
      <c r="J77" s="24">
        <f t="shared" si="26"/>
        <v>0</v>
      </c>
      <c r="K77" s="21">
        <f t="shared" si="26"/>
        <v>9401</v>
      </c>
      <c r="L77" s="21">
        <f t="shared" si="26"/>
        <v>9401</v>
      </c>
      <c r="M77" s="23">
        <f t="shared" si="26"/>
        <v>0</v>
      </c>
      <c r="N77" s="24">
        <f t="shared" si="26"/>
        <v>0</v>
      </c>
      <c r="O77" s="21">
        <f t="shared" si="26"/>
        <v>680374</v>
      </c>
      <c r="P77" s="21">
        <f t="shared" si="26"/>
        <v>680374</v>
      </c>
      <c r="Q77" s="23">
        <f t="shared" si="26"/>
        <v>0</v>
      </c>
      <c r="R77" s="24">
        <f t="shared" si="26"/>
        <v>0</v>
      </c>
      <c r="S77" s="21">
        <f t="shared" si="26"/>
        <v>36431</v>
      </c>
      <c r="T77" s="21">
        <f t="shared" si="26"/>
        <v>36431</v>
      </c>
      <c r="U77" s="23">
        <f t="shared" si="26"/>
        <v>0</v>
      </c>
      <c r="V77" s="24">
        <f t="shared" si="26"/>
        <v>0</v>
      </c>
      <c r="W77" s="21">
        <f t="shared" si="26"/>
        <v>39933</v>
      </c>
      <c r="X77" s="21">
        <f t="shared" si="26"/>
        <v>39933</v>
      </c>
      <c r="Y77" s="23">
        <f t="shared" si="26"/>
        <v>0</v>
      </c>
      <c r="Z77" s="24">
        <f t="shared" si="26"/>
        <v>0</v>
      </c>
      <c r="AA77" s="21">
        <f t="shared" si="26"/>
        <v>130513</v>
      </c>
      <c r="AB77" s="21">
        <f t="shared" si="26"/>
        <v>130513</v>
      </c>
      <c r="AC77" s="23">
        <f t="shared" si="26"/>
        <v>0</v>
      </c>
      <c r="AD77" s="24">
        <f t="shared" si="26"/>
        <v>0</v>
      </c>
      <c r="AE77" s="21">
        <f t="shared" si="26"/>
        <v>5198</v>
      </c>
      <c r="AF77" s="21">
        <f t="shared" si="26"/>
        <v>5198</v>
      </c>
      <c r="AG77" s="23">
        <f t="shared" si="26"/>
        <v>0</v>
      </c>
      <c r="AH77" s="24">
        <f t="shared" si="26"/>
        <v>0</v>
      </c>
      <c r="AI77" s="21">
        <f t="shared" si="26"/>
        <v>416619</v>
      </c>
      <c r="AJ77" s="21">
        <f t="shared" si="26"/>
        <v>416619</v>
      </c>
      <c r="AK77" s="23">
        <f t="shared" si="26"/>
        <v>0</v>
      </c>
      <c r="AL77" s="24">
        <f t="shared" si="26"/>
        <v>0</v>
      </c>
      <c r="AM77" s="21">
        <f t="shared" si="26"/>
        <v>69420</v>
      </c>
      <c r="AN77" s="21">
        <f t="shared" si="26"/>
        <v>69420</v>
      </c>
      <c r="AO77" s="23">
        <f t="shared" si="26"/>
        <v>0</v>
      </c>
      <c r="AP77" s="24">
        <f t="shared" si="26"/>
        <v>0</v>
      </c>
      <c r="AQ77" s="21">
        <f t="shared" si="26"/>
        <v>49471</v>
      </c>
      <c r="AR77" s="21">
        <f t="shared" si="26"/>
        <v>49471</v>
      </c>
      <c r="AS77" s="23">
        <f t="shared" si="26"/>
        <v>0</v>
      </c>
      <c r="AT77" s="24">
        <f t="shared" si="26"/>
        <v>0</v>
      </c>
      <c r="AU77" s="21">
        <f t="shared" si="26"/>
        <v>20624</v>
      </c>
      <c r="AV77" s="21">
        <f t="shared" si="26"/>
        <v>20621</v>
      </c>
      <c r="AW77" s="23">
        <f t="shared" si="26"/>
        <v>-3</v>
      </c>
      <c r="AX77" s="24">
        <f t="shared" si="26"/>
        <v>0</v>
      </c>
      <c r="AZ77" s="14"/>
    </row>
    <row r="79" spans="1:52" x14ac:dyDescent="0.25">
      <c r="A79" s="448" t="s">
        <v>7</v>
      </c>
      <c r="B79" s="500"/>
      <c r="C79" s="206">
        <f>'Скорая медицинская помощь'!D79</f>
        <v>75130</v>
      </c>
      <c r="D79" s="206">
        <f>'Скорая медицинская помощь'!H79</f>
        <v>75130</v>
      </c>
      <c r="E79" s="206">
        <f>D79-C79</f>
        <v>0</v>
      </c>
      <c r="F79" s="206"/>
      <c r="G79" s="206">
        <f>Поликлиника!D79</f>
        <v>243473</v>
      </c>
      <c r="H79" s="206">
        <f>Поликлиника!H79</f>
        <v>243473</v>
      </c>
      <c r="I79" s="206">
        <f>H79-G79</f>
        <v>0</v>
      </c>
      <c r="J79" s="206"/>
      <c r="K79" s="206">
        <f>Поликлиника!H79</f>
        <v>243473</v>
      </c>
      <c r="L79" s="206">
        <f>Поликлиника!L79</f>
        <v>0</v>
      </c>
      <c r="M79" s="206">
        <f>L79-K79</f>
        <v>-243473</v>
      </c>
      <c r="N79" s="206"/>
      <c r="O79" s="206">
        <f>Поликлиника!R79</f>
        <v>9451</v>
      </c>
      <c r="P79" s="206">
        <f>Поликлиника!AJ79</f>
        <v>753668</v>
      </c>
      <c r="Q79" s="206">
        <f>P79-O79</f>
        <v>744217</v>
      </c>
      <c r="R79" s="206"/>
      <c r="S79" s="206">
        <f>Поликлиника!BH79</f>
        <v>40033</v>
      </c>
      <c r="T79" s="206">
        <f>Поликлиника!BL79</f>
        <v>40033</v>
      </c>
      <c r="U79" s="206">
        <f>T79-S79</f>
        <v>0</v>
      </c>
      <c r="V79" s="206"/>
      <c r="W79" s="206">
        <f>Поликлиника!BR79</f>
        <v>0</v>
      </c>
      <c r="X79" s="206">
        <f>Поликлиника!BV79</f>
        <v>155441</v>
      </c>
      <c r="Y79" s="206">
        <f>X79-W79</f>
        <v>155441</v>
      </c>
      <c r="Z79" s="206"/>
      <c r="AA79" s="206">
        <f>Поликлиника!BV79</f>
        <v>155441</v>
      </c>
      <c r="AB79" s="206">
        <f>Поликлиника!BZ79</f>
        <v>155441</v>
      </c>
      <c r="AC79" s="206">
        <f>AB79-AA79</f>
        <v>0</v>
      </c>
      <c r="AD79" s="206"/>
      <c r="AE79" s="206">
        <f>Поликлиника!BZ79</f>
        <v>155441</v>
      </c>
      <c r="AF79" s="206">
        <f>Поликлиника!CD79</f>
        <v>0</v>
      </c>
      <c r="AG79" s="206">
        <f>AF79-AE79</f>
        <v>-155441</v>
      </c>
      <c r="AH79" s="206"/>
      <c r="AI79" s="206">
        <f>Поликлиника!CZ79</f>
        <v>418892</v>
      </c>
      <c r="AJ79" s="206">
        <f>Поликлиника!DD79</f>
        <v>418892</v>
      </c>
      <c r="AK79" s="206">
        <f>AJ79-AI79</f>
        <v>0</v>
      </c>
      <c r="AL79" s="206"/>
      <c r="AM79" s="206">
        <f>Поликлиника!DN79</f>
        <v>80166</v>
      </c>
      <c r="AN79" s="206">
        <f>Поликлиника!DR79</f>
        <v>80166</v>
      </c>
      <c r="AO79" s="206">
        <f>AN79-AM79</f>
        <v>0</v>
      </c>
      <c r="AP79" s="206"/>
      <c r="AQ79" s="206">
        <f>'Круглосуточный стационар'!C79</f>
        <v>54010</v>
      </c>
      <c r="AR79" s="206">
        <f>'Круглосуточный стационар'!I79</f>
        <v>54010</v>
      </c>
      <c r="AS79" s="206">
        <f>AR79-AQ79</f>
        <v>0</v>
      </c>
      <c r="AT79" s="206"/>
      <c r="AU79" s="206">
        <f>'Дневной стационар'!C79</f>
        <v>21622</v>
      </c>
      <c r="AV79" s="206">
        <f>'Дневной стационар'!K79</f>
        <v>21622</v>
      </c>
      <c r="AW79" s="206">
        <f>AV79-AU79</f>
        <v>0</v>
      </c>
      <c r="AX79" s="206"/>
    </row>
    <row r="80" spans="1:52" x14ac:dyDescent="0.25">
      <c r="A80" s="416" t="s">
        <v>8</v>
      </c>
      <c r="B80" s="501"/>
      <c r="C80" s="207">
        <f>'Скорая медицинская помощь'!D81</f>
        <v>2900</v>
      </c>
      <c r="D80" s="207">
        <f>'Скорая медицинская помощь'!H81</f>
        <v>2900</v>
      </c>
      <c r="E80" s="207">
        <f>D80-C80</f>
        <v>0</v>
      </c>
      <c r="F80" s="207"/>
      <c r="G80" s="207">
        <f>Поликлиника!D81</f>
        <v>0</v>
      </c>
      <c r="H80" s="207">
        <f>Поликлиника!H81</f>
        <v>0</v>
      </c>
      <c r="I80" s="207">
        <f>H80-G80</f>
        <v>0</v>
      </c>
      <c r="J80" s="207"/>
      <c r="K80" s="207">
        <f>Поликлиника!H81</f>
        <v>0</v>
      </c>
      <c r="L80" s="207">
        <f>Поликлиника!L81</f>
        <v>0</v>
      </c>
      <c r="M80" s="207">
        <f>L80-K80</f>
        <v>0</v>
      </c>
      <c r="N80" s="207"/>
      <c r="O80" s="207">
        <f>Поликлиника!R81</f>
        <v>50</v>
      </c>
      <c r="P80" s="207">
        <f>Поликлиника!AJ81</f>
        <v>16415</v>
      </c>
      <c r="Q80" s="207">
        <f>P80-O80</f>
        <v>16365</v>
      </c>
      <c r="R80" s="207"/>
      <c r="S80" s="207">
        <f>Поликлиника!BH81</f>
        <v>100</v>
      </c>
      <c r="T80" s="207">
        <f>Поликлиника!BL81</f>
        <v>100</v>
      </c>
      <c r="U80" s="207">
        <f>T80-S80</f>
        <v>0</v>
      </c>
      <c r="V80" s="207"/>
      <c r="W80" s="207">
        <f>Поликлиника!BR81</f>
        <v>0</v>
      </c>
      <c r="X80" s="207">
        <f>Поликлиника!BV81</f>
        <v>19000</v>
      </c>
      <c r="Y80" s="207">
        <f>X80-W80</f>
        <v>19000</v>
      </c>
      <c r="Z80" s="207"/>
      <c r="AA80" s="207">
        <f>Поликлиника!BV81</f>
        <v>19000</v>
      </c>
      <c r="AB80" s="207">
        <f>Поликлиника!BZ81</f>
        <v>19000</v>
      </c>
      <c r="AC80" s="207">
        <f>AB80-AA80</f>
        <v>0</v>
      </c>
      <c r="AD80" s="207"/>
      <c r="AE80" s="207">
        <f>Поликлиника!BZ81</f>
        <v>19000</v>
      </c>
      <c r="AF80" s="207">
        <f>Поликлиника!CD81</f>
        <v>0</v>
      </c>
      <c r="AG80" s="207">
        <f>AF80-AE80</f>
        <v>-19000</v>
      </c>
      <c r="AH80" s="207"/>
      <c r="AI80" s="207">
        <f>Поликлиника!CZ81</f>
        <v>2233</v>
      </c>
      <c r="AJ80" s="207">
        <f>Поликлиника!DD81</f>
        <v>2233</v>
      </c>
      <c r="AK80" s="207">
        <f>AJ80-AI80</f>
        <v>0</v>
      </c>
      <c r="AL80" s="207"/>
      <c r="AM80" s="207">
        <f>Поликлиника!DN80</f>
        <v>0</v>
      </c>
      <c r="AN80" s="207">
        <f>Поликлиника!DR80</f>
        <v>0</v>
      </c>
      <c r="AO80" s="207">
        <f>AN80-AM80</f>
        <v>0</v>
      </c>
      <c r="AP80" s="207"/>
      <c r="AQ80" s="207">
        <f>'Круглосуточный стационар'!C81</f>
        <v>2133</v>
      </c>
      <c r="AR80" s="207">
        <f>'Круглосуточный стационар'!I81</f>
        <v>2133</v>
      </c>
      <c r="AS80" s="207">
        <f>AR80-AQ80</f>
        <v>0</v>
      </c>
      <c r="AT80" s="207"/>
      <c r="AU80" s="207">
        <f>'Дневной стационар'!C81</f>
        <v>998</v>
      </c>
      <c r="AV80" s="207">
        <f>'Дневной стационар'!K81</f>
        <v>1001</v>
      </c>
      <c r="AW80" s="207">
        <f>AV80-AU80</f>
        <v>3</v>
      </c>
      <c r="AX80" s="207"/>
    </row>
    <row r="81" spans="1:50" ht="48.75" customHeight="1" x14ac:dyDescent="0.25">
      <c r="A81" s="416" t="s">
        <v>9</v>
      </c>
      <c r="B81" s="501"/>
      <c r="C81" s="207">
        <f>C79-C80</f>
        <v>72230</v>
      </c>
      <c r="D81" s="207">
        <f>D79-D80</f>
        <v>72230</v>
      </c>
      <c r="E81" s="207">
        <f>D81-C81</f>
        <v>0</v>
      </c>
      <c r="F81" s="207"/>
      <c r="G81" s="207">
        <f>G79-G80</f>
        <v>243473</v>
      </c>
      <c r="H81" s="207">
        <f>H79-H80</f>
        <v>243473</v>
      </c>
      <c r="I81" s="207">
        <f>H81-G81</f>
        <v>0</v>
      </c>
      <c r="J81" s="207"/>
      <c r="K81" s="207">
        <f>K79-K80</f>
        <v>243473</v>
      </c>
      <c r="L81" s="207">
        <f>L79-L80</f>
        <v>0</v>
      </c>
      <c r="M81" s="207">
        <f>L81-K81</f>
        <v>-243473</v>
      </c>
      <c r="N81" s="207"/>
      <c r="O81" s="207">
        <f>O79-O80</f>
        <v>9401</v>
      </c>
      <c r="P81" s="207">
        <f>P79-P80</f>
        <v>737253</v>
      </c>
      <c r="Q81" s="207">
        <f>P81-O81</f>
        <v>727852</v>
      </c>
      <c r="R81" s="207"/>
      <c r="S81" s="207">
        <f>Поликлиника!BH82</f>
        <v>39933</v>
      </c>
      <c r="T81" s="207">
        <f>Поликлиника!BL82</f>
        <v>39933</v>
      </c>
      <c r="U81" s="207">
        <f>T81-S81</f>
        <v>0</v>
      </c>
      <c r="V81" s="207"/>
      <c r="W81" s="207">
        <f>Поликлиника!BR82</f>
        <v>0</v>
      </c>
      <c r="X81" s="207">
        <f>Поликлиника!BV82</f>
        <v>136441</v>
      </c>
      <c r="Y81" s="207">
        <f>X81-W81</f>
        <v>136441</v>
      </c>
      <c r="Z81" s="207"/>
      <c r="AA81" s="207">
        <f>Поликлиника!BV82</f>
        <v>136441</v>
      </c>
      <c r="AB81" s="207">
        <f>Поликлиника!BZ82</f>
        <v>136441</v>
      </c>
      <c r="AC81" s="207">
        <f>AB81-AA81</f>
        <v>0</v>
      </c>
      <c r="AD81" s="207"/>
      <c r="AE81" s="207">
        <f>Поликлиника!BZ82</f>
        <v>136441</v>
      </c>
      <c r="AF81" s="207">
        <f>Поликлиника!CD82</f>
        <v>0</v>
      </c>
      <c r="AG81" s="207">
        <f>AF81-AE81</f>
        <v>-136441</v>
      </c>
      <c r="AH81" s="207"/>
      <c r="AI81" s="207">
        <f>AI79-AI80</f>
        <v>416659</v>
      </c>
      <c r="AJ81" s="207">
        <f>AJ79-AJ80</f>
        <v>416659</v>
      </c>
      <c r="AK81" s="207">
        <f>AJ81-AI81</f>
        <v>0</v>
      </c>
      <c r="AL81" s="207"/>
      <c r="AM81" s="207">
        <f>Поликлиника!DN81</f>
        <v>1152</v>
      </c>
      <c r="AN81" s="207">
        <f>Поликлиника!DR81</f>
        <v>1295</v>
      </c>
      <c r="AO81" s="207">
        <f>AN81-AM81</f>
        <v>143</v>
      </c>
      <c r="AP81" s="207"/>
      <c r="AQ81" s="207">
        <f>AQ79-AQ80</f>
        <v>51877</v>
      </c>
      <c r="AR81" s="207">
        <f>AR79-AR80</f>
        <v>51877</v>
      </c>
      <c r="AS81" s="207">
        <f>AR81-AQ81</f>
        <v>0</v>
      </c>
      <c r="AT81" s="207"/>
      <c r="AU81" s="207">
        <f>AU79-AU80</f>
        <v>20624</v>
      </c>
      <c r="AV81" s="207">
        <f>AV79-AV80</f>
        <v>20621</v>
      </c>
      <c r="AW81" s="207">
        <f>AV81-AU81</f>
        <v>-3</v>
      </c>
      <c r="AX81" s="207"/>
    </row>
    <row r="82" spans="1:50" ht="42.75" customHeight="1" x14ac:dyDescent="0.25">
      <c r="A82" s="510" t="s">
        <v>10</v>
      </c>
      <c r="B82" s="511"/>
      <c r="C82" s="208"/>
      <c r="D82" s="208"/>
      <c r="E82" s="208">
        <f>D82-C82</f>
        <v>0</v>
      </c>
      <c r="F82" s="208"/>
      <c r="G82" s="208"/>
      <c r="H82" s="208"/>
      <c r="I82" s="208">
        <f>H82-G82</f>
        <v>0</v>
      </c>
      <c r="J82" s="208"/>
      <c r="K82" s="208"/>
      <c r="L82" s="208"/>
      <c r="M82" s="208">
        <f>L82-K82</f>
        <v>0</v>
      </c>
      <c r="N82" s="208"/>
      <c r="O82" s="208"/>
      <c r="P82" s="208"/>
      <c r="Q82" s="208">
        <f>P82-O82</f>
        <v>0</v>
      </c>
      <c r="R82" s="208"/>
      <c r="S82" s="208"/>
      <c r="T82" s="208"/>
      <c r="U82" s="208">
        <f>T82-S82</f>
        <v>0</v>
      </c>
      <c r="V82" s="208"/>
      <c r="W82" s="208">
        <f>Поликлиника!BR83</f>
        <v>0</v>
      </c>
      <c r="X82" s="208">
        <f>Поликлиника!BV83</f>
        <v>0</v>
      </c>
      <c r="Y82" s="208">
        <f>X82-W82</f>
        <v>0</v>
      </c>
      <c r="Z82" s="208"/>
      <c r="AA82" s="208">
        <f>Поликлиника!BV83</f>
        <v>0</v>
      </c>
      <c r="AB82" s="208">
        <f>Поликлиника!BZ83</f>
        <v>0</v>
      </c>
      <c r="AC82" s="208">
        <f>AB82-AA82</f>
        <v>0</v>
      </c>
      <c r="AD82" s="208"/>
      <c r="AE82" s="208">
        <f>Поликлиника!BZ83</f>
        <v>0</v>
      </c>
      <c r="AF82" s="208">
        <f>Поликлиника!CD83</f>
        <v>0</v>
      </c>
      <c r="AG82" s="208">
        <f>AF82-AE82</f>
        <v>0</v>
      </c>
      <c r="AH82" s="208"/>
      <c r="AI82" s="208"/>
      <c r="AJ82" s="208"/>
      <c r="AK82" s="208"/>
      <c r="AL82" s="208"/>
      <c r="AM82" s="208">
        <f>Поликлиника!DN82</f>
        <v>79014</v>
      </c>
      <c r="AN82" s="208">
        <f>Поликлиника!DR82</f>
        <v>78871</v>
      </c>
      <c r="AO82" s="208">
        <f>AN82-AM82</f>
        <v>-143</v>
      </c>
      <c r="AP82" s="208"/>
      <c r="AQ82" s="208"/>
      <c r="AR82" s="208"/>
      <c r="AS82" s="208">
        <f>AR82-AQ82</f>
        <v>0</v>
      </c>
      <c r="AT82" s="208"/>
      <c r="AU82" s="208"/>
      <c r="AV82" s="208"/>
      <c r="AW82" s="208">
        <f>AV82-AU82</f>
        <v>0</v>
      </c>
      <c r="AX82" s="208"/>
    </row>
    <row r="83" spans="1:50" x14ac:dyDescent="0.25">
      <c r="A83" s="422" t="s">
        <v>41</v>
      </c>
      <c r="B83" s="424"/>
      <c r="C83" s="209">
        <f>C81+C82</f>
        <v>72230</v>
      </c>
      <c r="D83" s="209">
        <f>D81+D82</f>
        <v>72230</v>
      </c>
      <c r="E83" s="209">
        <f>D83-C83</f>
        <v>0</v>
      </c>
      <c r="F83" s="209"/>
      <c r="G83" s="209">
        <f>G81+G82</f>
        <v>243473</v>
      </c>
      <c r="H83" s="209">
        <f>H81+H82</f>
        <v>243473</v>
      </c>
      <c r="I83" s="209">
        <f>H83-G83</f>
        <v>0</v>
      </c>
      <c r="J83" s="209"/>
      <c r="K83" s="209">
        <f>K81+K82</f>
        <v>243473</v>
      </c>
      <c r="L83" s="209">
        <f>L81+L82</f>
        <v>0</v>
      </c>
      <c r="M83" s="209">
        <f>L83-K83</f>
        <v>-243473</v>
      </c>
      <c r="N83" s="209"/>
      <c r="O83" s="209">
        <f>O81+O82</f>
        <v>9401</v>
      </c>
      <c r="P83" s="209">
        <f>P81+P82</f>
        <v>737253</v>
      </c>
      <c r="Q83" s="209">
        <f>P83-O83</f>
        <v>727852</v>
      </c>
      <c r="R83" s="209"/>
      <c r="S83" s="209">
        <f>S81+S82</f>
        <v>39933</v>
      </c>
      <c r="T83" s="209">
        <f>T81+T82</f>
        <v>39933</v>
      </c>
      <c r="U83" s="209">
        <f>T83-S83</f>
        <v>0</v>
      </c>
      <c r="V83" s="209"/>
      <c r="W83" s="209">
        <f>W81+W82</f>
        <v>0</v>
      </c>
      <c r="X83" s="209">
        <f>X81+X82</f>
        <v>136441</v>
      </c>
      <c r="Y83" s="209">
        <f>X83-W83</f>
        <v>136441</v>
      </c>
      <c r="Z83" s="209"/>
      <c r="AA83" s="209">
        <f>AA81+AA82</f>
        <v>136441</v>
      </c>
      <c r="AB83" s="209">
        <f>AB81+AB82</f>
        <v>136441</v>
      </c>
      <c r="AC83" s="209">
        <f>AB83-AA83</f>
        <v>0</v>
      </c>
      <c r="AD83" s="209"/>
      <c r="AE83" s="209">
        <f>AE81+AE82</f>
        <v>136441</v>
      </c>
      <c r="AF83" s="209">
        <f>AF81+AF82</f>
        <v>0</v>
      </c>
      <c r="AG83" s="209">
        <f>AF83-AE83</f>
        <v>-136441</v>
      </c>
      <c r="AH83" s="209"/>
      <c r="AI83" s="209">
        <f>AI81+AI82</f>
        <v>416659</v>
      </c>
      <c r="AJ83" s="209">
        <f>AJ81+AJ82</f>
        <v>416659</v>
      </c>
      <c r="AK83" s="209">
        <f>AJ83-AI83</f>
        <v>0</v>
      </c>
      <c r="AL83" s="209"/>
      <c r="AM83" s="209">
        <f>Поликлиника!DN83</f>
        <v>1541206.5</v>
      </c>
      <c r="AN83" s="209">
        <f>Поликлиника!DR83</f>
        <v>1541208</v>
      </c>
      <c r="AO83" s="209">
        <f>AN83-AM83</f>
        <v>1.5</v>
      </c>
      <c r="AP83" s="209"/>
      <c r="AQ83" s="209">
        <f>AQ81+AQ82</f>
        <v>51877</v>
      </c>
      <c r="AR83" s="209">
        <f>AR81+AR82</f>
        <v>51877</v>
      </c>
      <c r="AS83" s="209">
        <f>AR83-AQ83</f>
        <v>0</v>
      </c>
      <c r="AT83" s="209"/>
      <c r="AU83" s="209">
        <f>AU81+AU82</f>
        <v>20624</v>
      </c>
      <c r="AV83" s="209">
        <f>AV81+AV82</f>
        <v>20621</v>
      </c>
      <c r="AW83" s="209">
        <f>AV83-AU83</f>
        <v>-3</v>
      </c>
      <c r="AX83" s="209"/>
    </row>
    <row r="84" spans="1:50" x14ac:dyDescent="0.25">
      <c r="W84" s="87"/>
      <c r="X84" s="87"/>
      <c r="AA84" s="87"/>
      <c r="AB84" s="87"/>
      <c r="AE84" s="87"/>
      <c r="AF84" s="87"/>
    </row>
    <row r="86" spans="1:50" ht="13.5" customHeight="1" x14ac:dyDescent="0.25"/>
  </sheetData>
  <autoFilter ref="A12:BR77" xr:uid="{00000000-0009-0000-0000-000004000000}"/>
  <mergeCells count="21">
    <mergeCell ref="A82:B82"/>
    <mergeCell ref="G8:AP8"/>
    <mergeCell ref="A83:B83"/>
    <mergeCell ref="AM9:AP11"/>
    <mergeCell ref="A8:A12"/>
    <mergeCell ref="B8:B12"/>
    <mergeCell ref="C8:F11"/>
    <mergeCell ref="AU8:AX11"/>
    <mergeCell ref="C6:AP6"/>
    <mergeCell ref="A79:B79"/>
    <mergeCell ref="A80:B80"/>
    <mergeCell ref="A81:B81"/>
    <mergeCell ref="G9:J11"/>
    <mergeCell ref="S9:V11"/>
    <mergeCell ref="AA9:AD11"/>
    <mergeCell ref="AI9:AL11"/>
    <mergeCell ref="AQ8:AT11"/>
    <mergeCell ref="O9:R11"/>
    <mergeCell ref="K9:N11"/>
    <mergeCell ref="W9:Z11"/>
    <mergeCell ref="AE9:AH11"/>
  </mergeCells>
  <pageMargins left="0.23622047244094491" right="0.23622047244094491" top="0.74803149606299213" bottom="0.74803149606299213" header="0.31496062992125984" footer="0.31496062992125984"/>
  <pageSetup paperSize="9" scale="31" fitToWidth="0" orientation="landscape" r:id="rId1"/>
  <headerFooter alignWithMargins="0"/>
  <colBreaks count="1" manualBreakCount="1">
    <brk id="35" max="9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 filterMode="1">
    <tabColor indexed="35"/>
    <pageSetUpPr fitToPage="1"/>
  </sheetPr>
  <dimension ref="A1:AV89"/>
  <sheetViews>
    <sheetView zoomScale="90" zoomScaleNormal="90" zoomScaleSheetLayoutView="80" workbookViewId="0">
      <pane xSplit="2" ySplit="13" topLeftCell="AK31" activePane="bottomRight" state="frozen"/>
      <selection activeCell="I41" sqref="I41"/>
      <selection pane="topRight" activeCell="I41" sqref="I41"/>
      <selection pane="bottomLeft" activeCell="I41" sqref="I41"/>
      <selection pane="bottomRight" activeCell="AR46" sqref="AR46"/>
    </sheetView>
  </sheetViews>
  <sheetFormatPr defaultColWidth="9.140625" defaultRowHeight="15" x14ac:dyDescent="0.25"/>
  <cols>
    <col min="1" max="1" width="4.140625" style="5" customWidth="1"/>
    <col min="2" max="2" width="84.42578125" style="5" customWidth="1"/>
    <col min="3" max="3" width="20" style="5" customWidth="1"/>
    <col min="4" max="4" width="16.85546875" style="5" customWidth="1"/>
    <col min="5" max="5" width="12.85546875" style="5" customWidth="1"/>
    <col min="6" max="6" width="21.5703125" style="5" customWidth="1"/>
    <col min="7" max="7" width="19" style="5" customWidth="1"/>
    <col min="8" max="11" width="15.7109375" style="5" customWidth="1"/>
    <col min="12" max="12" width="18.5703125" style="5" customWidth="1"/>
    <col min="13" max="13" width="16.42578125" style="5" customWidth="1"/>
    <col min="14" max="14" width="16.85546875" style="5" customWidth="1"/>
    <col min="15" max="15" width="20.140625" style="5" customWidth="1"/>
    <col min="16" max="16" width="15" style="5" customWidth="1"/>
    <col min="17" max="17" width="15.28515625" style="5" customWidth="1"/>
    <col min="18" max="18" width="20.140625" style="5" customWidth="1"/>
    <col min="19" max="19" width="15" style="5" customWidth="1"/>
    <col min="20" max="20" width="15.28515625" style="5" customWidth="1"/>
    <col min="21" max="21" width="20.140625" style="5" customWidth="1"/>
    <col min="22" max="22" width="15" style="5" customWidth="1"/>
    <col min="23" max="23" width="15.28515625" style="5" customWidth="1"/>
    <col min="24" max="24" width="17" style="5" customWidth="1"/>
    <col min="25" max="25" width="18.42578125" style="5" customWidth="1"/>
    <col min="26" max="26" width="17.7109375" style="5" customWidth="1"/>
    <col min="27" max="27" width="17" style="5" customWidth="1"/>
    <col min="28" max="28" width="18.42578125" style="5" customWidth="1"/>
    <col min="29" max="29" width="17.7109375" style="5" customWidth="1"/>
    <col min="30" max="30" width="16.28515625" style="5" customWidth="1"/>
    <col min="31" max="31" width="15.42578125" style="5" customWidth="1"/>
    <col min="32" max="32" width="14.28515625" style="5" customWidth="1"/>
    <col min="33" max="33" width="17.42578125" style="5" customWidth="1"/>
    <col min="34" max="34" width="18.5703125" style="5" customWidth="1"/>
    <col min="35" max="36" width="16.42578125" style="5" customWidth="1"/>
    <col min="37" max="37" width="17" style="5" customWidth="1"/>
    <col min="38" max="38" width="15.140625" style="5" customWidth="1"/>
    <col min="39" max="40" width="17.5703125" style="5" customWidth="1"/>
    <col min="41" max="41" width="15.7109375" style="5" customWidth="1"/>
    <col min="42" max="43" width="17.5703125" style="173" customWidth="1"/>
    <col min="44" max="44" width="15.7109375" style="173" customWidth="1"/>
    <col min="45" max="46" width="17.5703125" style="173" customWidth="1"/>
    <col min="47" max="47" width="19" style="173" customWidth="1"/>
    <col min="48" max="48" width="17.7109375" style="173" customWidth="1"/>
    <col min="49" max="16384" width="9.140625" style="5"/>
  </cols>
  <sheetData>
    <row r="1" spans="1:48" x14ac:dyDescent="0.25">
      <c r="AF1" s="210" t="s">
        <v>24</v>
      </c>
      <c r="AO1" s="210" t="s">
        <v>24</v>
      </c>
      <c r="AR1" s="210"/>
      <c r="AU1" s="210" t="str">
        <f>AO1</f>
        <v>Приложение № 1</v>
      </c>
    </row>
    <row r="2" spans="1:48" x14ac:dyDescent="0.25">
      <c r="AF2" s="210" t="s">
        <v>25</v>
      </c>
      <c r="AO2" s="210" t="s">
        <v>25</v>
      </c>
      <c r="AR2" s="210"/>
      <c r="AU2" s="210" t="str">
        <f t="shared" ref="AU2:AU4" si="0">AO2</f>
        <v>к протоколу заседания Комиссии</v>
      </c>
    </row>
    <row r="3" spans="1:48" x14ac:dyDescent="0.25">
      <c r="AF3" s="210" t="s">
        <v>26</v>
      </c>
      <c r="AO3" s="210" t="s">
        <v>26</v>
      </c>
      <c r="AR3" s="210"/>
      <c r="AU3" s="210" t="str">
        <f t="shared" si="0"/>
        <v>по разработке ТП ОМС в Камчатском крае</v>
      </c>
    </row>
    <row r="4" spans="1:48" x14ac:dyDescent="0.25">
      <c r="AF4" s="210" t="str">
        <f>'Скорая медицинская помощь'!$Q$4</f>
        <v>страхованию от 26.02.2026 № 2/2026</v>
      </c>
      <c r="AO4" s="210" t="str">
        <f>'Скорая медицинская помощь'!$Q$4</f>
        <v>страхованию от 26.02.2026 № 2/2026</v>
      </c>
      <c r="AR4" s="210"/>
      <c r="AU4" s="210" t="str">
        <f t="shared" si="0"/>
        <v>страхованию от 26.02.2026 № 2/2026</v>
      </c>
    </row>
    <row r="5" spans="1:48" x14ac:dyDescent="0.25">
      <c r="Z5" s="34"/>
      <c r="AC5" s="34"/>
      <c r="AD5" s="34"/>
    </row>
    <row r="6" spans="1:48" x14ac:dyDescent="0.25">
      <c r="AG6" s="34"/>
      <c r="AJ6" s="34"/>
    </row>
    <row r="7" spans="1:48" x14ac:dyDescent="0.25">
      <c r="A7" s="499" t="s">
        <v>159</v>
      </c>
      <c r="B7" s="499"/>
      <c r="C7" s="499"/>
      <c r="D7" s="499"/>
      <c r="E7" s="499"/>
      <c r="F7" s="499"/>
      <c r="G7" s="499"/>
      <c r="H7" s="499"/>
      <c r="I7" s="499"/>
      <c r="J7" s="499"/>
      <c r="K7" s="499"/>
      <c r="L7" s="499"/>
      <c r="M7" s="499"/>
      <c r="N7" s="499"/>
      <c r="O7" s="499"/>
      <c r="P7" s="499"/>
      <c r="Q7" s="499"/>
      <c r="R7" s="499"/>
      <c r="S7" s="499"/>
      <c r="T7" s="499"/>
      <c r="U7" s="499"/>
      <c r="V7" s="499"/>
      <c r="W7" s="499"/>
      <c r="X7" s="499"/>
      <c r="Y7" s="499"/>
      <c r="Z7" s="499"/>
      <c r="AA7" s="499"/>
      <c r="AB7" s="499"/>
      <c r="AC7" s="499"/>
      <c r="AD7" s="499"/>
      <c r="AE7" s="499"/>
      <c r="AF7" s="499"/>
      <c r="AG7" s="6"/>
      <c r="AH7" s="6"/>
      <c r="AI7" s="6"/>
      <c r="AJ7" s="6"/>
      <c r="AK7" s="6"/>
      <c r="AL7" s="60"/>
      <c r="AM7" s="61"/>
      <c r="AP7" s="174"/>
      <c r="AS7" s="174"/>
    </row>
    <row r="8" spans="1:48" ht="12.6" customHeight="1" x14ac:dyDescent="0.25">
      <c r="Q8" s="34"/>
      <c r="T8" s="34"/>
      <c r="W8" s="34"/>
      <c r="X8" s="62"/>
      <c r="Y8" s="34"/>
      <c r="AA8" s="62"/>
      <c r="AB8" s="34"/>
    </row>
    <row r="9" spans="1:48" ht="12.75" customHeight="1" x14ac:dyDescent="0.25">
      <c r="A9" s="441" t="s">
        <v>0</v>
      </c>
      <c r="B9" s="425" t="s">
        <v>1</v>
      </c>
      <c r="C9" s="473" t="str">
        <f>'Скорая медицинская помощь'!D8</f>
        <v>Скорая медицинская помощь</v>
      </c>
      <c r="D9" s="474"/>
      <c r="E9" s="519"/>
      <c r="F9" s="473" t="s">
        <v>2</v>
      </c>
      <c r="G9" s="474"/>
      <c r="H9" s="474"/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474"/>
      <c r="X9" s="474"/>
      <c r="Y9" s="474"/>
      <c r="Z9" s="474"/>
      <c r="AA9" s="474"/>
      <c r="AB9" s="474"/>
      <c r="AC9" s="474"/>
      <c r="AD9" s="474"/>
      <c r="AE9" s="474"/>
      <c r="AF9" s="519"/>
      <c r="AG9" s="473" t="str">
        <f>'Круглосуточный стационар'!C8</f>
        <v>Медицинская помощь в условиях круглосуточного стационара</v>
      </c>
      <c r="AH9" s="474"/>
      <c r="AI9" s="474"/>
      <c r="AJ9" s="473" t="str">
        <f>'Дневной стационар'!C8</f>
        <v>Медицинская помощь в условиях дневного стационара</v>
      </c>
      <c r="AK9" s="474"/>
      <c r="AL9" s="474"/>
      <c r="AM9" s="473" t="s">
        <v>5</v>
      </c>
      <c r="AN9" s="474"/>
      <c r="AO9" s="519"/>
      <c r="AP9" s="525" t="s">
        <v>157</v>
      </c>
      <c r="AQ9" s="526"/>
      <c r="AR9" s="527"/>
      <c r="AS9" s="525" t="s">
        <v>40</v>
      </c>
      <c r="AT9" s="526"/>
      <c r="AU9" s="527"/>
    </row>
    <row r="10" spans="1:48" ht="13.5" customHeight="1" x14ac:dyDescent="0.25">
      <c r="A10" s="442"/>
      <c r="B10" s="428"/>
      <c r="C10" s="509"/>
      <c r="D10" s="503"/>
      <c r="E10" s="520"/>
      <c r="F10" s="509" t="str">
        <f>Поликлиника!D11</f>
        <v xml:space="preserve">Комплексные посещения с профилактической целью </v>
      </c>
      <c r="G10" s="503"/>
      <c r="H10" s="503"/>
      <c r="I10" s="503" t="str">
        <f>Поликлиника!R11</f>
        <v>Посещения с профилактическими целями центров здоровья</v>
      </c>
      <c r="J10" s="503"/>
      <c r="K10" s="503"/>
      <c r="L10" s="503" t="str">
        <f>Поликлиника!AF11</f>
        <v xml:space="preserve">Посещения с иной целью </v>
      </c>
      <c r="M10" s="503"/>
      <c r="N10" s="503"/>
      <c r="O10" s="503" t="str">
        <f>Поликлиника!AT11</f>
        <v>Школа для больных с хроническими заболеваниями, школ для беременных и по вопросам грудного вскармливания</v>
      </c>
      <c r="P10" s="503"/>
      <c r="Q10" s="503"/>
      <c r="R10" s="503" t="str">
        <f>Поликлиника!BH11</f>
        <v>Посещения по поводу диспансерного наблюдения</v>
      </c>
      <c r="S10" s="503"/>
      <c r="T10" s="503"/>
      <c r="U10" s="503" t="str">
        <f>Поликлиника!BV11</f>
        <v>Посещения по неотложной помощи</v>
      </c>
      <c r="V10" s="503"/>
      <c r="W10" s="503"/>
      <c r="X10" s="503" t="str">
        <f>Поликлиника!CL11</f>
        <v>Дистанционное наблюдение за состоянием здоровья пациентов</v>
      </c>
      <c r="Y10" s="503"/>
      <c r="Z10" s="503"/>
      <c r="AA10" s="503" t="str">
        <f>Поликлиника!CZ11</f>
        <v>Обращения по заболеванию</v>
      </c>
      <c r="AB10" s="503"/>
      <c r="AC10" s="503"/>
      <c r="AD10" s="503" t="str">
        <f>Поликлиника!DN11</f>
        <v>Диагностические исследования</v>
      </c>
      <c r="AE10" s="503"/>
      <c r="AF10" s="520"/>
      <c r="AG10" s="509"/>
      <c r="AH10" s="503"/>
      <c r="AI10" s="503"/>
      <c r="AJ10" s="509"/>
      <c r="AK10" s="503"/>
      <c r="AL10" s="503"/>
      <c r="AM10" s="509"/>
      <c r="AN10" s="503"/>
      <c r="AO10" s="520"/>
      <c r="AP10" s="528"/>
      <c r="AQ10" s="529"/>
      <c r="AR10" s="530"/>
      <c r="AS10" s="528"/>
      <c r="AT10" s="529"/>
      <c r="AU10" s="530"/>
    </row>
    <row r="11" spans="1:48" ht="24" customHeight="1" x14ac:dyDescent="0.25">
      <c r="A11" s="442"/>
      <c r="B11" s="428"/>
      <c r="C11" s="509"/>
      <c r="D11" s="503"/>
      <c r="E11" s="520"/>
      <c r="F11" s="509"/>
      <c r="G11" s="503"/>
      <c r="H11" s="503"/>
      <c r="I11" s="503"/>
      <c r="J11" s="503"/>
      <c r="K11" s="503"/>
      <c r="L11" s="503"/>
      <c r="M11" s="503"/>
      <c r="N11" s="503"/>
      <c r="O11" s="503"/>
      <c r="P11" s="503"/>
      <c r="Q11" s="503"/>
      <c r="R11" s="503"/>
      <c r="S11" s="503"/>
      <c r="T11" s="503"/>
      <c r="U11" s="503"/>
      <c r="V11" s="503"/>
      <c r="W11" s="503"/>
      <c r="X11" s="503"/>
      <c r="Y11" s="503"/>
      <c r="Z11" s="503"/>
      <c r="AA11" s="503"/>
      <c r="AB11" s="503"/>
      <c r="AC11" s="503"/>
      <c r="AD11" s="503"/>
      <c r="AE11" s="503"/>
      <c r="AF11" s="520"/>
      <c r="AG11" s="509"/>
      <c r="AH11" s="503"/>
      <c r="AI11" s="503"/>
      <c r="AJ11" s="509"/>
      <c r="AK11" s="503"/>
      <c r="AL11" s="503"/>
      <c r="AM11" s="509"/>
      <c r="AN11" s="503"/>
      <c r="AO11" s="520"/>
      <c r="AP11" s="528"/>
      <c r="AQ11" s="529"/>
      <c r="AR11" s="530"/>
      <c r="AS11" s="528"/>
      <c r="AT11" s="529"/>
      <c r="AU11" s="530"/>
    </row>
    <row r="12" spans="1:48" ht="24.75" customHeight="1" x14ac:dyDescent="0.25">
      <c r="A12" s="442"/>
      <c r="B12" s="428"/>
      <c r="C12" s="509"/>
      <c r="D12" s="503"/>
      <c r="E12" s="520"/>
      <c r="F12" s="509"/>
      <c r="G12" s="503"/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3"/>
      <c r="V12" s="503"/>
      <c r="W12" s="503"/>
      <c r="X12" s="503"/>
      <c r="Y12" s="503"/>
      <c r="Z12" s="503"/>
      <c r="AA12" s="503"/>
      <c r="AB12" s="503"/>
      <c r="AC12" s="503"/>
      <c r="AD12" s="503"/>
      <c r="AE12" s="503"/>
      <c r="AF12" s="520"/>
      <c r="AG12" s="509"/>
      <c r="AH12" s="503"/>
      <c r="AI12" s="503"/>
      <c r="AJ12" s="509"/>
      <c r="AK12" s="503"/>
      <c r="AL12" s="503"/>
      <c r="AM12" s="509"/>
      <c r="AN12" s="503"/>
      <c r="AO12" s="520"/>
      <c r="AP12" s="528"/>
      <c r="AQ12" s="529"/>
      <c r="AR12" s="530"/>
      <c r="AS12" s="528"/>
      <c r="AT12" s="529"/>
      <c r="AU12" s="530"/>
    </row>
    <row r="13" spans="1:48" s="7" customFormat="1" ht="120" customHeight="1" x14ac:dyDescent="0.25">
      <c r="A13" s="443"/>
      <c r="B13" s="524"/>
      <c r="C13" s="153" t="str">
        <f>'Скорая медицинская помощь'!D12</f>
        <v>Утвержденное плановое задание в соответствии с заседанием Комиссии 1/2026</v>
      </c>
      <c r="D13" s="154" t="str">
        <f>'Скорая медицинская помощь'!H12</f>
        <v>Проект планового задания для заседания Комиссии 2/2026</v>
      </c>
      <c r="E13" s="156" t="s">
        <v>3</v>
      </c>
      <c r="F13" s="153" t="str">
        <f>$C$13</f>
        <v>Утвержденное плановое задание в соответствии с заседанием Комиссии 1/2026</v>
      </c>
      <c r="G13" s="154" t="str">
        <f>$D$13</f>
        <v>Проект планового задания для заседания Комиссии 2/2026</v>
      </c>
      <c r="H13" s="155" t="s">
        <v>4</v>
      </c>
      <c r="I13" s="154" t="str">
        <f>$C$13</f>
        <v>Утвержденное плановое задание в соответствии с заседанием Комиссии 1/2026</v>
      </c>
      <c r="J13" s="154" t="str">
        <f>$D$13</f>
        <v>Проект планового задания для заседания Комиссии 2/2026</v>
      </c>
      <c r="K13" s="155" t="s">
        <v>4</v>
      </c>
      <c r="L13" s="154" t="str">
        <f>$C$13</f>
        <v>Утвержденное плановое задание в соответствии с заседанием Комиссии 1/2026</v>
      </c>
      <c r="M13" s="154" t="str">
        <f>$D$13</f>
        <v>Проект планового задания для заседания Комиссии 2/2026</v>
      </c>
      <c r="N13" s="155" t="s">
        <v>4</v>
      </c>
      <c r="O13" s="154" t="str">
        <f>$C$13</f>
        <v>Утвержденное плановое задание в соответствии с заседанием Комиссии 1/2026</v>
      </c>
      <c r="P13" s="154" t="str">
        <f>$D$13</f>
        <v>Проект планового задания для заседания Комиссии 2/2026</v>
      </c>
      <c r="Q13" s="155" t="s">
        <v>4</v>
      </c>
      <c r="R13" s="154" t="str">
        <f>$C$13</f>
        <v>Утвержденное плановое задание в соответствии с заседанием Комиссии 1/2026</v>
      </c>
      <c r="S13" s="154" t="str">
        <f>$D$13</f>
        <v>Проект планового задания для заседания Комиссии 2/2026</v>
      </c>
      <c r="T13" s="155" t="s">
        <v>4</v>
      </c>
      <c r="U13" s="154" t="str">
        <f>$C$13</f>
        <v>Утвержденное плановое задание в соответствии с заседанием Комиссии 1/2026</v>
      </c>
      <c r="V13" s="154" t="str">
        <f>$D$13</f>
        <v>Проект планового задания для заседания Комиссии 2/2026</v>
      </c>
      <c r="W13" s="155" t="s">
        <v>4</v>
      </c>
      <c r="X13" s="154" t="str">
        <f>$C$13</f>
        <v>Утвержденное плановое задание в соответствии с заседанием Комиссии 1/2026</v>
      </c>
      <c r="Y13" s="154" t="str">
        <f>$D$13</f>
        <v>Проект планового задания для заседания Комиссии 2/2026</v>
      </c>
      <c r="Z13" s="155" t="s">
        <v>4</v>
      </c>
      <c r="AA13" s="154" t="str">
        <f>$C$13</f>
        <v>Утвержденное плановое задание в соответствии с заседанием Комиссии 1/2026</v>
      </c>
      <c r="AB13" s="154" t="str">
        <f>$D$13</f>
        <v>Проект планового задания для заседания Комиссии 2/2026</v>
      </c>
      <c r="AC13" s="155" t="s">
        <v>4</v>
      </c>
      <c r="AD13" s="154" t="str">
        <f>$C$13</f>
        <v>Утвержденное плановое задание в соответствии с заседанием Комиссии 1/2026</v>
      </c>
      <c r="AE13" s="154" t="str">
        <f>$D$13</f>
        <v>Проект планового задания для заседания Комиссии 2/2026</v>
      </c>
      <c r="AF13" s="156" t="s">
        <v>4</v>
      </c>
      <c r="AG13" s="153" t="str">
        <f>$C$13</f>
        <v>Утвержденное плановое задание в соответствии с заседанием Комиссии 1/2026</v>
      </c>
      <c r="AH13" s="154" t="str">
        <f>$D$13</f>
        <v>Проект планового задания для заседания Комиссии 2/2026</v>
      </c>
      <c r="AI13" s="155" t="s">
        <v>4</v>
      </c>
      <c r="AJ13" s="153" t="str">
        <f>$C$13</f>
        <v>Утвержденное плановое задание в соответствии с заседанием Комиссии 1/2026</v>
      </c>
      <c r="AK13" s="154" t="str">
        <f>$D$13</f>
        <v>Проект планового задания для заседания Комиссии 2/2026</v>
      </c>
      <c r="AL13" s="155" t="s">
        <v>4</v>
      </c>
      <c r="AM13" s="153" t="str">
        <f>$C$13</f>
        <v>Утвержденное плановое задание в соответствии с заседанием Комиссии 1/2026</v>
      </c>
      <c r="AN13" s="154" t="str">
        <f>$D$13</f>
        <v>Проект планового задания для заседания Комиссии 2/2026</v>
      </c>
      <c r="AO13" s="156" t="s">
        <v>4</v>
      </c>
      <c r="AP13" s="175" t="str">
        <f>$C$13</f>
        <v>Утвержденное плановое задание в соответствии с заседанием Комиссии 1/2026</v>
      </c>
      <c r="AQ13" s="176" t="str">
        <f>$D$13</f>
        <v>Проект планового задания для заседания Комиссии 2/2026</v>
      </c>
      <c r="AR13" s="177" t="s">
        <v>4</v>
      </c>
      <c r="AS13" s="175" t="str">
        <f>$C$13</f>
        <v>Утвержденное плановое задание в соответствии с заседанием Комиссии 1/2026</v>
      </c>
      <c r="AT13" s="176" t="str">
        <f>$D$13</f>
        <v>Проект планового задания для заседания Комиссии 2/2026</v>
      </c>
      <c r="AU13" s="177" t="s">
        <v>4</v>
      </c>
      <c r="AV13" s="178"/>
    </row>
    <row r="14" spans="1:48" x14ac:dyDescent="0.25">
      <c r="A14" s="8">
        <f>'Скорая медицинская помощь'!A14</f>
        <v>1</v>
      </c>
      <c r="B14" s="121" t="str">
        <f>'Скорая медицинская помощь'!C14</f>
        <v>ГБУЗ "КАМЧАТСКАЯ КРАЕВАЯ БОЛЬНИЦА ИМ. А.С. ЛУКАШЕВСКОГО"</v>
      </c>
      <c r="C14" s="145">
        <f>'Скорая медицинская помощь'!E14</f>
        <v>0</v>
      </c>
      <c r="D14" s="130">
        <f>'Скорая медицинская помощь'!I14</f>
        <v>0</v>
      </c>
      <c r="E14" s="161">
        <f>D14-C14</f>
        <v>0</v>
      </c>
      <c r="F14" s="145">
        <f>Поликлиника!E14</f>
        <v>0</v>
      </c>
      <c r="G14" s="130">
        <f>Поликлиника!I14</f>
        <v>0</v>
      </c>
      <c r="H14" s="146">
        <f>G14-F14</f>
        <v>0</v>
      </c>
      <c r="I14" s="147">
        <f>Поликлиника!S14</f>
        <v>0</v>
      </c>
      <c r="J14" s="147">
        <f>Поликлиника!W14</f>
        <v>0</v>
      </c>
      <c r="K14" s="146">
        <f>J14-I14</f>
        <v>0</v>
      </c>
      <c r="L14" s="130">
        <f>Поликлиника!AG14</f>
        <v>61416.1</v>
      </c>
      <c r="M14" s="130">
        <f>Поликлиника!AK14</f>
        <v>61416.1</v>
      </c>
      <c r="N14" s="146">
        <f>M14-L14</f>
        <v>0</v>
      </c>
      <c r="O14" s="136">
        <f>Поликлиника!AU14</f>
        <v>1486.5500000000002</v>
      </c>
      <c r="P14" s="136">
        <f>Поликлиника!AY14</f>
        <v>1486.5500000000002</v>
      </c>
      <c r="Q14" s="133">
        <f>P14-O14</f>
        <v>0</v>
      </c>
      <c r="R14" s="136">
        <f>Поликлиника!BI14</f>
        <v>0</v>
      </c>
      <c r="S14" s="136">
        <f>Поликлиника!BM14</f>
        <v>0</v>
      </c>
      <c r="T14" s="133">
        <f>S14-R14</f>
        <v>0</v>
      </c>
      <c r="U14" s="136">
        <f>Поликлиника!BW14</f>
        <v>36570.870000000003</v>
      </c>
      <c r="V14" s="136">
        <f>Поликлиника!CA14</f>
        <v>36570.870000000003</v>
      </c>
      <c r="W14" s="133">
        <f>V14-U14</f>
        <v>0</v>
      </c>
      <c r="X14" s="130">
        <f>Поликлиника!CM14</f>
        <v>0</v>
      </c>
      <c r="Y14" s="130">
        <f>Поликлиника!CQ14</f>
        <v>0</v>
      </c>
      <c r="Z14" s="146">
        <f>Y14-X14</f>
        <v>0</v>
      </c>
      <c r="AA14" s="130">
        <f>Поликлиника!DA14</f>
        <v>15672.66</v>
      </c>
      <c r="AB14" s="130">
        <f>Поликлиника!DE14</f>
        <v>17205.350000000002</v>
      </c>
      <c r="AC14" s="146">
        <f>AB14-AA14</f>
        <v>1532.6900000000023</v>
      </c>
      <c r="AD14" s="147">
        <f>Поликлиника!DO14</f>
        <v>45437.819999999985</v>
      </c>
      <c r="AE14" s="147">
        <f>Поликлиника!DS14</f>
        <v>45437.819999999985</v>
      </c>
      <c r="AF14" s="148">
        <f>AE14-AD14</f>
        <v>0</v>
      </c>
      <c r="AG14" s="149">
        <f>'Круглосуточный стационар'!D14</f>
        <v>3332014.75</v>
      </c>
      <c r="AH14" s="150">
        <f>'Круглосуточный стационар'!J14</f>
        <v>3332014.75</v>
      </c>
      <c r="AI14" s="146">
        <f>AH14-AG14</f>
        <v>0</v>
      </c>
      <c r="AJ14" s="145">
        <f>'Дневной стационар'!D14</f>
        <v>201435</v>
      </c>
      <c r="AK14" s="130">
        <f>'Дневной стационар'!L14</f>
        <v>201435</v>
      </c>
      <c r="AL14" s="146">
        <f>AK14-AJ14</f>
        <v>0</v>
      </c>
      <c r="AM14" s="151">
        <f>C14+F14+I14+O14+R14+U14+X14+AA14+AD14+AG14+AJ14+L14</f>
        <v>3694033.75</v>
      </c>
      <c r="AN14" s="151">
        <f>D14+G14+J14+P14+S14+V14+Y14+AB14+AE14+AH14+AK14+M14</f>
        <v>3695566.44</v>
      </c>
      <c r="AO14" s="152">
        <f>AN14-AM14</f>
        <v>1532.6899999999441</v>
      </c>
      <c r="AP14" s="179">
        <f>'[1]410001'!$Y$15+'[1]410001'!$Y$34+'[1]410001'!$Y$37</f>
        <v>17049.050000000003</v>
      </c>
      <c r="AQ14" s="179">
        <f>'[2]410001'!$Y$15+'[2]410001'!$Y$34+'[2]410001'!$Y$37</f>
        <v>17049.050000000003</v>
      </c>
      <c r="AR14" s="180">
        <f>AQ14-AP14</f>
        <v>0</v>
      </c>
      <c r="AS14" s="179">
        <f>AM14-AP14</f>
        <v>3676984.7</v>
      </c>
      <c r="AT14" s="179">
        <f>AN14-AQ14</f>
        <v>3678517.39</v>
      </c>
      <c r="AU14" s="180">
        <f>AT14-AS14</f>
        <v>1532.6899999999441</v>
      </c>
      <c r="AV14" s="181">
        <v>1</v>
      </c>
    </row>
    <row r="15" spans="1:48" x14ac:dyDescent="0.25">
      <c r="A15" s="8">
        <f>'Скорая медицинская помощь'!A15</f>
        <v>2</v>
      </c>
      <c r="B15" s="127" t="str">
        <f>'Скорая медицинская помощь'!C15</f>
        <v>ГБУЗ ККДБ</v>
      </c>
      <c r="C15" s="145">
        <f>'Скорая медицинская помощь'!E15</f>
        <v>0</v>
      </c>
      <c r="D15" s="130">
        <f>'Скорая медицинская помощь'!I15</f>
        <v>0</v>
      </c>
      <c r="E15" s="161">
        <f t="shared" ref="E15:E50" si="1">D15-C15</f>
        <v>0</v>
      </c>
      <c r="F15" s="145">
        <f>Поликлиника!E15</f>
        <v>0</v>
      </c>
      <c r="G15" s="130">
        <f>Поликлиника!I15</f>
        <v>0</v>
      </c>
      <c r="H15" s="146">
        <f t="shared" ref="H15:H73" si="2">G15-F15</f>
        <v>0</v>
      </c>
      <c r="I15" s="147">
        <f>Поликлиника!S15</f>
        <v>0</v>
      </c>
      <c r="J15" s="147">
        <f>Поликлиника!W15</f>
        <v>0</v>
      </c>
      <c r="K15" s="146">
        <f t="shared" ref="K15:K73" si="3">J15-I15</f>
        <v>0</v>
      </c>
      <c r="L15" s="130">
        <f>Поликлиника!AG15</f>
        <v>7487.9400000000005</v>
      </c>
      <c r="M15" s="130">
        <f>Поликлиника!AK15</f>
        <v>7487.9400000000005</v>
      </c>
      <c r="N15" s="146">
        <f t="shared" ref="N15:N73" si="4">M15-L15</f>
        <v>0</v>
      </c>
      <c r="O15" s="136">
        <f>Поликлиника!AU15</f>
        <v>331.8</v>
      </c>
      <c r="P15" s="136">
        <f>Поликлиника!AY15</f>
        <v>331.8</v>
      </c>
      <c r="Q15" s="133">
        <f t="shared" ref="Q15:Q73" si="5">P15-O15</f>
        <v>0</v>
      </c>
      <c r="R15" s="136">
        <f>Поликлиника!BI15</f>
        <v>0</v>
      </c>
      <c r="S15" s="136">
        <f>Поликлиника!BM15</f>
        <v>0</v>
      </c>
      <c r="T15" s="133">
        <f t="shared" ref="T15:T73" si="6">S15-R15</f>
        <v>0</v>
      </c>
      <c r="U15" s="136">
        <f>Поликлиника!BW15</f>
        <v>20896.630000000005</v>
      </c>
      <c r="V15" s="136">
        <f>Поликлиника!CA15</f>
        <v>20896.630000000005</v>
      </c>
      <c r="W15" s="133">
        <f t="shared" ref="W15:W73" si="7">V15-U15</f>
        <v>0</v>
      </c>
      <c r="X15" s="130">
        <f>Поликлиника!CM15</f>
        <v>0</v>
      </c>
      <c r="Y15" s="130">
        <f>Поликлиника!CQ15</f>
        <v>0</v>
      </c>
      <c r="Z15" s="146">
        <f t="shared" ref="Z15:Z73" si="8">Y15-X15</f>
        <v>0</v>
      </c>
      <c r="AA15" s="130">
        <f>Поликлиника!DA15</f>
        <v>43102.83</v>
      </c>
      <c r="AB15" s="130">
        <f>Поликлиника!DE15</f>
        <v>45091.049999999996</v>
      </c>
      <c r="AC15" s="146">
        <f t="shared" ref="AC15:AC73" si="9">AB15-AA15</f>
        <v>1988.2199999999939</v>
      </c>
      <c r="AD15" s="147">
        <f>Поликлиника!DO15</f>
        <v>3760.0400000000009</v>
      </c>
      <c r="AE15" s="147">
        <f>Поликлиника!DS15</f>
        <v>3760.0400000000009</v>
      </c>
      <c r="AF15" s="148">
        <f t="shared" ref="AF15:AF73" si="10">AE15-AD15</f>
        <v>0</v>
      </c>
      <c r="AG15" s="149">
        <f>'Круглосуточный стационар'!D15</f>
        <v>725318.61999999988</v>
      </c>
      <c r="AH15" s="150">
        <f>'Круглосуточный стационар'!J15</f>
        <v>725318.61999999988</v>
      </c>
      <c r="AI15" s="146">
        <f t="shared" ref="AI15:AI73" si="11">AH15-AG15</f>
        <v>0</v>
      </c>
      <c r="AJ15" s="145">
        <f>'Дневной стационар'!D15</f>
        <v>80016.25</v>
      </c>
      <c r="AK15" s="130">
        <f>'Дневной стационар'!L15</f>
        <v>80016.25</v>
      </c>
      <c r="AL15" s="146">
        <f t="shared" ref="AL15:AL73" si="12">AK15-AJ15</f>
        <v>0</v>
      </c>
      <c r="AM15" s="151">
        <f t="shared" ref="AM15:AM73" si="13">C15+F15+I15+O15+R15+U15+X15+AA15+AD15+AG15+AJ15+L15</f>
        <v>880914.10999999987</v>
      </c>
      <c r="AN15" s="151">
        <f t="shared" ref="AN15:AN73" si="14">D15+G15+J15+P15+S15+V15+Y15+AB15+AE15+AH15+AK15+M15</f>
        <v>882902.32999999984</v>
      </c>
      <c r="AO15" s="152">
        <f t="shared" ref="AO15:AO73" si="15">AN15-AM15</f>
        <v>1988.2199999999721</v>
      </c>
      <c r="AP15" s="179">
        <f>'[1]410002'!$Y$15+'[1]410002'!$Y$34+'[1]410002'!$Y$37</f>
        <v>9823.76</v>
      </c>
      <c r="AQ15" s="179">
        <f>'[2]410002'!$Y$15+'[2]410002'!$Y$34+'[2]410002'!$Y$37</f>
        <v>9823.76</v>
      </c>
      <c r="AR15" s="180">
        <f t="shared" ref="AR15:AR67" si="16">AQ15-AP15</f>
        <v>0</v>
      </c>
      <c r="AS15" s="179">
        <f t="shared" ref="AS15:AS59" si="17">AM15-AP15</f>
        <v>871090.34999999986</v>
      </c>
      <c r="AT15" s="179">
        <f t="shared" ref="AT15:AT59" si="18">AN15-AQ15</f>
        <v>873078.56999999983</v>
      </c>
      <c r="AU15" s="180">
        <f t="shared" ref="AU15:AU59" si="19">AT15-AS15</f>
        <v>1988.2199999999721</v>
      </c>
      <c r="AV15" s="181">
        <v>1</v>
      </c>
    </row>
    <row r="16" spans="1:48" hidden="1" x14ac:dyDescent="0.25">
      <c r="A16" s="8">
        <f>'Скорая медицинская помощь'!A16</f>
        <v>3</v>
      </c>
      <c r="B16" s="127" t="str">
        <f>'Скорая медицинская помощь'!C16</f>
        <v>ГБУЗ ККСП</v>
      </c>
      <c r="C16" s="145">
        <f>'Скорая медицинская помощь'!E16</f>
        <v>0</v>
      </c>
      <c r="D16" s="130">
        <f>'Скорая медицинская помощь'!I16</f>
        <v>0</v>
      </c>
      <c r="E16" s="161">
        <f t="shared" si="1"/>
        <v>0</v>
      </c>
      <c r="F16" s="145">
        <f>Поликлиника!E16</f>
        <v>0</v>
      </c>
      <c r="G16" s="130">
        <f>Поликлиника!I16</f>
        <v>0</v>
      </c>
      <c r="H16" s="146">
        <f t="shared" si="2"/>
        <v>0</v>
      </c>
      <c r="I16" s="147">
        <f>Поликлиника!S16</f>
        <v>0</v>
      </c>
      <c r="J16" s="147">
        <f>Поликлиника!W16</f>
        <v>0</v>
      </c>
      <c r="K16" s="146">
        <f t="shared" si="3"/>
        <v>0</v>
      </c>
      <c r="L16" s="130">
        <f>Поликлиника!AG16</f>
        <v>36.31</v>
      </c>
      <c r="M16" s="130">
        <f>Поликлиника!AK16</f>
        <v>36.31</v>
      </c>
      <c r="N16" s="146">
        <f t="shared" si="4"/>
        <v>0</v>
      </c>
      <c r="O16" s="136">
        <f>Поликлиника!AU16</f>
        <v>0</v>
      </c>
      <c r="P16" s="136">
        <f>Поликлиника!AY16</f>
        <v>0</v>
      </c>
      <c r="Q16" s="133">
        <f t="shared" si="5"/>
        <v>0</v>
      </c>
      <c r="R16" s="136">
        <f>Поликлиника!BI16</f>
        <v>0</v>
      </c>
      <c r="S16" s="136">
        <f>Поликлиника!BM16</f>
        <v>0</v>
      </c>
      <c r="T16" s="133">
        <f t="shared" si="6"/>
        <v>0</v>
      </c>
      <c r="U16" s="136">
        <f>Поликлиника!BW16</f>
        <v>0</v>
      </c>
      <c r="V16" s="136">
        <f>Поликлиника!CA16</f>
        <v>0</v>
      </c>
      <c r="W16" s="133">
        <f t="shared" si="7"/>
        <v>0</v>
      </c>
      <c r="X16" s="130">
        <f>Поликлиника!CM16</f>
        <v>0</v>
      </c>
      <c r="Y16" s="130">
        <f>Поликлиника!CQ16</f>
        <v>0</v>
      </c>
      <c r="Z16" s="146">
        <f t="shared" si="8"/>
        <v>0</v>
      </c>
      <c r="AA16" s="130">
        <f>Поликлиника!DA16</f>
        <v>116575.58</v>
      </c>
      <c r="AB16" s="130">
        <f>Поликлиника!DE16</f>
        <v>116575.58</v>
      </c>
      <c r="AC16" s="146">
        <f t="shared" si="9"/>
        <v>0</v>
      </c>
      <c r="AD16" s="147">
        <f>Поликлиника!DO16</f>
        <v>0</v>
      </c>
      <c r="AE16" s="147">
        <f>Поликлиника!DS16</f>
        <v>0</v>
      </c>
      <c r="AF16" s="148">
        <f t="shared" si="10"/>
        <v>0</v>
      </c>
      <c r="AG16" s="149">
        <f>'Круглосуточный стационар'!D16</f>
        <v>0</v>
      </c>
      <c r="AH16" s="150">
        <f>'Круглосуточный стационар'!J16</f>
        <v>0</v>
      </c>
      <c r="AI16" s="146">
        <f t="shared" si="11"/>
        <v>0</v>
      </c>
      <c r="AJ16" s="145">
        <f>'Дневной стационар'!D16</f>
        <v>0</v>
      </c>
      <c r="AK16" s="130">
        <f>'Дневной стационар'!L16</f>
        <v>0</v>
      </c>
      <c r="AL16" s="146">
        <f t="shared" si="12"/>
        <v>0</v>
      </c>
      <c r="AM16" s="151">
        <f t="shared" si="13"/>
        <v>116611.89</v>
      </c>
      <c r="AN16" s="151">
        <f t="shared" si="14"/>
        <v>116611.89</v>
      </c>
      <c r="AO16" s="152">
        <f t="shared" si="15"/>
        <v>0</v>
      </c>
      <c r="AP16" s="179">
        <f>'[1]410003'!$Y$15+'[1]410003'!$Y$34+'[1]410003'!$Y$37</f>
        <v>0</v>
      </c>
      <c r="AQ16" s="179">
        <f>'[2]410003'!$Y$15+'[2]410003'!$Y$34+'[2]410003'!$Y$37</f>
        <v>0</v>
      </c>
      <c r="AR16" s="180">
        <f t="shared" si="16"/>
        <v>0</v>
      </c>
      <c r="AS16" s="179">
        <f t="shared" si="17"/>
        <v>116611.89</v>
      </c>
      <c r="AT16" s="179">
        <f t="shared" si="18"/>
        <v>116611.89</v>
      </c>
      <c r="AU16" s="180">
        <f t="shared" si="19"/>
        <v>0</v>
      </c>
      <c r="AV16" s="181"/>
    </row>
    <row r="17" spans="1:48" x14ac:dyDescent="0.25">
      <c r="A17" s="8">
        <f>'Скорая медицинская помощь'!A17</f>
        <v>4</v>
      </c>
      <c r="B17" s="127" t="str">
        <f>'Скорая медицинская помощь'!C17</f>
        <v>ГБУЗ КККВД</v>
      </c>
      <c r="C17" s="145">
        <f>'Скорая медицинская помощь'!E17</f>
        <v>0</v>
      </c>
      <c r="D17" s="130">
        <f>'Скорая медицинская помощь'!I17</f>
        <v>0</v>
      </c>
      <c r="E17" s="161">
        <f t="shared" si="1"/>
        <v>0</v>
      </c>
      <c r="F17" s="145">
        <f>Поликлиника!E17</f>
        <v>0</v>
      </c>
      <c r="G17" s="130">
        <f>Поликлиника!I17</f>
        <v>0</v>
      </c>
      <c r="H17" s="146">
        <f t="shared" si="2"/>
        <v>0</v>
      </c>
      <c r="I17" s="147">
        <f>Поликлиника!S17</f>
        <v>0</v>
      </c>
      <c r="J17" s="147">
        <f>Поликлиника!W17</f>
        <v>0</v>
      </c>
      <c r="K17" s="146">
        <f t="shared" si="3"/>
        <v>0</v>
      </c>
      <c r="L17" s="130">
        <f>Поликлиника!AG17</f>
        <v>3179.3</v>
      </c>
      <c r="M17" s="130">
        <f>Поликлиника!AK17</f>
        <v>3179.3</v>
      </c>
      <c r="N17" s="146">
        <f t="shared" si="4"/>
        <v>0</v>
      </c>
      <c r="O17" s="136">
        <f>Поликлиника!AU17</f>
        <v>0</v>
      </c>
      <c r="P17" s="136">
        <f>Поликлиника!AY17</f>
        <v>0</v>
      </c>
      <c r="Q17" s="133">
        <f t="shared" si="5"/>
        <v>0</v>
      </c>
      <c r="R17" s="136">
        <f>Поликлиника!BI17</f>
        <v>0</v>
      </c>
      <c r="S17" s="136">
        <f>Поликлиника!BM17</f>
        <v>0</v>
      </c>
      <c r="T17" s="133">
        <f t="shared" si="6"/>
        <v>0</v>
      </c>
      <c r="U17" s="136">
        <f>Поликлиника!BW17</f>
        <v>0</v>
      </c>
      <c r="V17" s="136">
        <f>Поликлиника!CA17</f>
        <v>0</v>
      </c>
      <c r="W17" s="133">
        <f t="shared" si="7"/>
        <v>0</v>
      </c>
      <c r="X17" s="130">
        <f>Поликлиника!CM17</f>
        <v>0</v>
      </c>
      <c r="Y17" s="130">
        <f>Поликлиника!CQ17</f>
        <v>0</v>
      </c>
      <c r="Z17" s="146">
        <f t="shared" si="8"/>
        <v>0</v>
      </c>
      <c r="AA17" s="130">
        <f>Поликлиника!DA17</f>
        <v>47121.01</v>
      </c>
      <c r="AB17" s="130">
        <f>Поликлиника!DE17</f>
        <v>54390.8</v>
      </c>
      <c r="AC17" s="146">
        <f t="shared" si="9"/>
        <v>7269.7900000000009</v>
      </c>
      <c r="AD17" s="147">
        <f>Поликлиника!DO17</f>
        <v>-5988.39</v>
      </c>
      <c r="AE17" s="147">
        <f>Поликлиника!DS17</f>
        <v>-5988.39</v>
      </c>
      <c r="AF17" s="148">
        <f t="shared" si="10"/>
        <v>0</v>
      </c>
      <c r="AG17" s="149">
        <f>'Круглосуточный стационар'!D17</f>
        <v>120215.26</v>
      </c>
      <c r="AH17" s="150">
        <f>'Круглосуточный стационар'!J17</f>
        <v>120215.26</v>
      </c>
      <c r="AI17" s="146">
        <f t="shared" si="11"/>
        <v>0</v>
      </c>
      <c r="AJ17" s="145">
        <f>'Дневной стационар'!D17</f>
        <v>60055</v>
      </c>
      <c r="AK17" s="130">
        <f>'Дневной стационар'!L17</f>
        <v>60055</v>
      </c>
      <c r="AL17" s="146">
        <f t="shared" si="12"/>
        <v>0</v>
      </c>
      <c r="AM17" s="151">
        <f t="shared" si="13"/>
        <v>224582.18</v>
      </c>
      <c r="AN17" s="151">
        <f t="shared" si="14"/>
        <v>231851.96999999997</v>
      </c>
      <c r="AO17" s="152">
        <f t="shared" si="15"/>
        <v>7269.789999999979</v>
      </c>
      <c r="AP17" s="179">
        <f>'[1]410004'!$Y$15+'[1]410004'!$Y$34+'[1]410004'!$Y$37</f>
        <v>5988.39</v>
      </c>
      <c r="AQ17" s="179">
        <f>'[2]410004'!$Y$15+'[2]410004'!$Y$34+'[2]410004'!$Y$37</f>
        <v>5988.39</v>
      </c>
      <c r="AR17" s="180">
        <f t="shared" si="16"/>
        <v>0</v>
      </c>
      <c r="AS17" s="179">
        <f t="shared" si="17"/>
        <v>218593.78999999998</v>
      </c>
      <c r="AT17" s="179">
        <f t="shared" si="18"/>
        <v>225863.57999999996</v>
      </c>
      <c r="AU17" s="180">
        <f t="shared" si="19"/>
        <v>7269.789999999979</v>
      </c>
      <c r="AV17" s="181">
        <v>1</v>
      </c>
    </row>
    <row r="18" spans="1:48" x14ac:dyDescent="0.25">
      <c r="A18" s="8">
        <f>'Скорая медицинская помощь'!A18</f>
        <v>5</v>
      </c>
      <c r="B18" s="127" t="str">
        <f>'Скорая медицинская помощь'!C18</f>
        <v>ГБУЗ КККД</v>
      </c>
      <c r="C18" s="145">
        <f>'Скорая медицинская помощь'!E18</f>
        <v>0</v>
      </c>
      <c r="D18" s="130">
        <f>'Скорая медицинская помощь'!I18</f>
        <v>0</v>
      </c>
      <c r="E18" s="161">
        <f t="shared" si="1"/>
        <v>0</v>
      </c>
      <c r="F18" s="145">
        <f>Поликлиника!E18</f>
        <v>55489.25</v>
      </c>
      <c r="G18" s="130">
        <f>Поликлиника!I18</f>
        <v>51763.24</v>
      </c>
      <c r="H18" s="146">
        <f t="shared" si="2"/>
        <v>-3726.010000000002</v>
      </c>
      <c r="I18" s="147">
        <f>Поликлиника!S18</f>
        <v>13552.54</v>
      </c>
      <c r="J18" s="147">
        <f>Поликлиника!W18</f>
        <v>13552.54</v>
      </c>
      <c r="K18" s="146">
        <f t="shared" si="3"/>
        <v>0</v>
      </c>
      <c r="L18" s="130">
        <f>Поликлиника!AG18</f>
        <v>32037.390000000003</v>
      </c>
      <c r="M18" s="130">
        <f>Поликлиника!AK18</f>
        <v>32037.390000000003</v>
      </c>
      <c r="N18" s="146">
        <f t="shared" si="4"/>
        <v>0</v>
      </c>
      <c r="O18" s="136">
        <f>Поликлиника!AU18</f>
        <v>9377.49</v>
      </c>
      <c r="P18" s="136">
        <f>Поликлиника!AY18</f>
        <v>9377.49</v>
      </c>
      <c r="Q18" s="133">
        <f t="shared" si="5"/>
        <v>0</v>
      </c>
      <c r="R18" s="136">
        <f>Поликлиника!BI18</f>
        <v>84870.319999999992</v>
      </c>
      <c r="S18" s="136">
        <f>Поликлиника!BM18</f>
        <v>84870.319999999992</v>
      </c>
      <c r="T18" s="133">
        <f t="shared" si="6"/>
        <v>0</v>
      </c>
      <c r="U18" s="136">
        <f>Поликлиника!BW18</f>
        <v>6071.29</v>
      </c>
      <c r="V18" s="136">
        <f>Поликлиника!CA18</f>
        <v>6071.29</v>
      </c>
      <c r="W18" s="133">
        <f t="shared" si="7"/>
        <v>0</v>
      </c>
      <c r="X18" s="130">
        <f>Поликлиника!CM18</f>
        <v>1505.65</v>
      </c>
      <c r="Y18" s="130">
        <f>Поликлиника!CQ18</f>
        <v>1505.65</v>
      </c>
      <c r="Z18" s="146">
        <f t="shared" si="8"/>
        <v>0</v>
      </c>
      <c r="AA18" s="130">
        <f>Поликлиника!DA18</f>
        <v>65023.93</v>
      </c>
      <c r="AB18" s="130">
        <f>Поликлиника!DE18</f>
        <v>65023.93</v>
      </c>
      <c r="AC18" s="146">
        <f t="shared" si="9"/>
        <v>0</v>
      </c>
      <c r="AD18" s="147">
        <f>Поликлиника!DO18</f>
        <v>-6691.0499999999984</v>
      </c>
      <c r="AE18" s="147">
        <f>Поликлиника!DS18</f>
        <v>-6691.0499999999984</v>
      </c>
      <c r="AF18" s="148">
        <f t="shared" si="10"/>
        <v>0</v>
      </c>
      <c r="AG18" s="149">
        <f>'Круглосуточный стационар'!D18</f>
        <v>0</v>
      </c>
      <c r="AH18" s="150">
        <f>'Круглосуточный стационар'!J18</f>
        <v>0</v>
      </c>
      <c r="AI18" s="146">
        <f t="shared" si="11"/>
        <v>0</v>
      </c>
      <c r="AJ18" s="145">
        <f>'Дневной стационар'!D18</f>
        <v>112926</v>
      </c>
      <c r="AK18" s="130">
        <f>'Дневной стационар'!L18</f>
        <v>112926</v>
      </c>
      <c r="AL18" s="146">
        <f t="shared" si="12"/>
        <v>0</v>
      </c>
      <c r="AM18" s="151">
        <f t="shared" si="13"/>
        <v>374162.81000000006</v>
      </c>
      <c r="AN18" s="151">
        <f t="shared" si="14"/>
        <v>370436.80000000005</v>
      </c>
      <c r="AO18" s="152">
        <f t="shared" si="15"/>
        <v>-3726.0100000000093</v>
      </c>
      <c r="AP18" s="179">
        <f>'[1]410005'!$Y$15+'[1]410005'!$Y$34+'[1]410005'!$Y$37</f>
        <v>27738.269999999997</v>
      </c>
      <c r="AQ18" s="179">
        <f>'[2]410005'!$Y$15+'[2]410005'!$Y$34+'[2]410005'!$Y$37</f>
        <v>28139.229999999996</v>
      </c>
      <c r="AR18" s="180">
        <f t="shared" si="16"/>
        <v>400.95999999999913</v>
      </c>
      <c r="AS18" s="179">
        <f t="shared" si="17"/>
        <v>346424.54000000004</v>
      </c>
      <c r="AT18" s="179">
        <f t="shared" si="18"/>
        <v>342297.57000000007</v>
      </c>
      <c r="AU18" s="180">
        <f t="shared" si="19"/>
        <v>-4126.9699999999721</v>
      </c>
      <c r="AV18" s="181">
        <v>1</v>
      </c>
    </row>
    <row r="19" spans="1:48" x14ac:dyDescent="0.25">
      <c r="A19" s="8">
        <f>'Скорая медицинская помощь'!A19</f>
        <v>6</v>
      </c>
      <c r="B19" s="127" t="str">
        <f>'Скорая медицинская помощь'!C19</f>
        <v>ГБУЗ ККОД</v>
      </c>
      <c r="C19" s="145">
        <f>'Скорая медицинская помощь'!E19</f>
        <v>0</v>
      </c>
      <c r="D19" s="130">
        <f>'Скорая медицинская помощь'!I19</f>
        <v>0</v>
      </c>
      <c r="E19" s="161">
        <f t="shared" si="1"/>
        <v>0</v>
      </c>
      <c r="F19" s="145">
        <f>Поликлиника!E19</f>
        <v>0</v>
      </c>
      <c r="G19" s="130">
        <f>Поликлиника!I19</f>
        <v>0</v>
      </c>
      <c r="H19" s="146">
        <f t="shared" si="2"/>
        <v>0</v>
      </c>
      <c r="I19" s="147">
        <f>Поликлиника!S19</f>
        <v>0</v>
      </c>
      <c r="J19" s="147">
        <f>Поликлиника!W19</f>
        <v>0</v>
      </c>
      <c r="K19" s="146">
        <f t="shared" si="3"/>
        <v>0</v>
      </c>
      <c r="L19" s="130">
        <f>Поликлиника!AG19</f>
        <v>19704.89</v>
      </c>
      <c r="M19" s="130">
        <f>Поликлиника!AK19</f>
        <v>19704.89</v>
      </c>
      <c r="N19" s="146">
        <f t="shared" si="4"/>
        <v>0</v>
      </c>
      <c r="O19" s="136">
        <f>Поликлиника!AU19</f>
        <v>0</v>
      </c>
      <c r="P19" s="136">
        <f>Поликлиника!AY19</f>
        <v>0</v>
      </c>
      <c r="Q19" s="133">
        <f t="shared" si="5"/>
        <v>0</v>
      </c>
      <c r="R19" s="136">
        <f>Поликлиника!BI19</f>
        <v>25269.22</v>
      </c>
      <c r="S19" s="136">
        <f>Поликлиника!BM19</f>
        <v>25269.22</v>
      </c>
      <c r="T19" s="133">
        <f t="shared" si="6"/>
        <v>0</v>
      </c>
      <c r="U19" s="136">
        <f>Поликлиника!BW19</f>
        <v>0</v>
      </c>
      <c r="V19" s="136">
        <f>Поликлиника!CA19</f>
        <v>0</v>
      </c>
      <c r="W19" s="133">
        <f t="shared" si="7"/>
        <v>0</v>
      </c>
      <c r="X19" s="130">
        <f>Поликлиника!CM19</f>
        <v>0</v>
      </c>
      <c r="Y19" s="130">
        <f>Поликлиника!CQ19</f>
        <v>0</v>
      </c>
      <c r="Z19" s="146">
        <f t="shared" si="8"/>
        <v>0</v>
      </c>
      <c r="AA19" s="130">
        <f>Поликлиника!DA19</f>
        <v>72733.789999999994</v>
      </c>
      <c r="AB19" s="130">
        <f>Поликлиника!DE19</f>
        <v>79174.78</v>
      </c>
      <c r="AC19" s="146">
        <f t="shared" si="9"/>
        <v>6440.9900000000052</v>
      </c>
      <c r="AD19" s="147">
        <f>Поликлиника!DO19</f>
        <v>274183.30000000005</v>
      </c>
      <c r="AE19" s="147">
        <f>Поликлиника!DS19</f>
        <v>274183.30000000005</v>
      </c>
      <c r="AF19" s="148">
        <f t="shared" si="10"/>
        <v>0</v>
      </c>
      <c r="AG19" s="149">
        <f>'Круглосуточный стационар'!D19</f>
        <v>798710.55999999994</v>
      </c>
      <c r="AH19" s="150">
        <f>'Круглосуточный стационар'!J19</f>
        <v>798710.55999999994</v>
      </c>
      <c r="AI19" s="146">
        <f t="shared" si="11"/>
        <v>0</v>
      </c>
      <c r="AJ19" s="145">
        <f>'Дневной стационар'!D19</f>
        <v>919814.67</v>
      </c>
      <c r="AK19" s="130">
        <f>'Дневной стационар'!L19</f>
        <v>919814.67</v>
      </c>
      <c r="AL19" s="146">
        <f t="shared" si="12"/>
        <v>0</v>
      </c>
      <c r="AM19" s="151">
        <f t="shared" si="13"/>
        <v>2110416.4300000002</v>
      </c>
      <c r="AN19" s="151">
        <f t="shared" si="14"/>
        <v>2116857.42</v>
      </c>
      <c r="AO19" s="152">
        <f t="shared" si="15"/>
        <v>6440.9899999997579</v>
      </c>
      <c r="AP19" s="179">
        <f>'[1]410006'!$Y$15+'[1]410006'!$Y$34+'[1]410006'!$Y$37</f>
        <v>21140.29</v>
      </c>
      <c r="AQ19" s="179">
        <f>'[2]410006'!$Y$15+'[2]410006'!$Y$34+'[2]410006'!$Y$37</f>
        <v>21140.29</v>
      </c>
      <c r="AR19" s="180">
        <f t="shared" si="16"/>
        <v>0</v>
      </c>
      <c r="AS19" s="179">
        <f t="shared" si="17"/>
        <v>2089276.1400000001</v>
      </c>
      <c r="AT19" s="179">
        <f t="shared" si="18"/>
        <v>2095717.13</v>
      </c>
      <c r="AU19" s="180">
        <f t="shared" si="19"/>
        <v>6440.9899999997579</v>
      </c>
      <c r="AV19" s="181">
        <v>1</v>
      </c>
    </row>
    <row r="20" spans="1:48" x14ac:dyDescent="0.25">
      <c r="A20" s="8">
        <f>'Скорая медицинская помощь'!A20</f>
        <v>7</v>
      </c>
      <c r="B20" s="127" t="str">
        <f>'Скорая медицинская помощь'!C20</f>
        <v>ГБУЗ КОБ</v>
      </c>
      <c r="C20" s="145">
        <f>'Скорая медицинская помощь'!E20</f>
        <v>24826.11</v>
      </c>
      <c r="D20" s="130">
        <f>'Скорая медицинская помощь'!I20</f>
        <v>24826.11</v>
      </c>
      <c r="E20" s="161">
        <f t="shared" si="1"/>
        <v>0</v>
      </c>
      <c r="F20" s="145">
        <f>Поликлиника!E20</f>
        <v>26222.36</v>
      </c>
      <c r="G20" s="130">
        <f>Поликлиника!I20</f>
        <v>24974.35</v>
      </c>
      <c r="H20" s="146">
        <f t="shared" si="2"/>
        <v>-1248.010000000002</v>
      </c>
      <c r="I20" s="147">
        <f>Поликлиника!S20</f>
        <v>0</v>
      </c>
      <c r="J20" s="147">
        <f>Поликлиника!W20</f>
        <v>0</v>
      </c>
      <c r="K20" s="146">
        <f t="shared" si="3"/>
        <v>0</v>
      </c>
      <c r="L20" s="130">
        <f>Поликлиника!AG20</f>
        <v>92994.32</v>
      </c>
      <c r="M20" s="130">
        <f>Поликлиника!AK20</f>
        <v>92994.32</v>
      </c>
      <c r="N20" s="146">
        <f t="shared" si="4"/>
        <v>0</v>
      </c>
      <c r="O20" s="136">
        <f>Поликлиника!AU20</f>
        <v>1396.21</v>
      </c>
      <c r="P20" s="136">
        <f>Поликлиника!AY20</f>
        <v>1396.21</v>
      </c>
      <c r="Q20" s="133">
        <f t="shared" si="5"/>
        <v>0</v>
      </c>
      <c r="R20" s="136">
        <f>Поликлиника!BI20</f>
        <v>5566.46</v>
      </c>
      <c r="S20" s="136">
        <f>Поликлиника!BM20</f>
        <v>5566.46</v>
      </c>
      <c r="T20" s="133">
        <f t="shared" si="6"/>
        <v>0</v>
      </c>
      <c r="U20" s="136">
        <f>Поликлиника!BW20</f>
        <v>2227.34</v>
      </c>
      <c r="V20" s="136">
        <f>Поликлиника!CA20</f>
        <v>2227.34</v>
      </c>
      <c r="W20" s="133">
        <f t="shared" si="7"/>
        <v>0</v>
      </c>
      <c r="X20" s="130">
        <f>Поликлиника!CM20</f>
        <v>308.64</v>
      </c>
      <c r="Y20" s="130">
        <f>Поликлиника!CQ20</f>
        <v>308.64</v>
      </c>
      <c r="Z20" s="146">
        <f t="shared" si="8"/>
        <v>0</v>
      </c>
      <c r="AA20" s="130">
        <f>Поликлиника!DA20</f>
        <v>140184.79999999999</v>
      </c>
      <c r="AB20" s="130">
        <f>Поликлиника!DE20</f>
        <v>140184.79999999999</v>
      </c>
      <c r="AC20" s="146">
        <f t="shared" si="9"/>
        <v>0</v>
      </c>
      <c r="AD20" s="147">
        <f>Поликлиника!DO20</f>
        <v>-9212.73</v>
      </c>
      <c r="AE20" s="147">
        <f>Поликлиника!DS20</f>
        <v>-9212.73</v>
      </c>
      <c r="AF20" s="148">
        <f t="shared" si="10"/>
        <v>0</v>
      </c>
      <c r="AG20" s="149">
        <f>'Круглосуточный стационар'!D20</f>
        <v>114307.01000000001</v>
      </c>
      <c r="AH20" s="150">
        <f>'Круглосуточный стационар'!J20</f>
        <v>114307.01000000001</v>
      </c>
      <c r="AI20" s="146">
        <f t="shared" si="11"/>
        <v>0</v>
      </c>
      <c r="AJ20" s="145">
        <f>'Дневной стационар'!D20</f>
        <v>14975</v>
      </c>
      <c r="AK20" s="130">
        <f>'Дневной стационар'!L20</f>
        <v>14975</v>
      </c>
      <c r="AL20" s="146">
        <f t="shared" si="12"/>
        <v>0</v>
      </c>
      <c r="AM20" s="151">
        <f t="shared" si="13"/>
        <v>413795.51999999996</v>
      </c>
      <c r="AN20" s="151">
        <f t="shared" si="14"/>
        <v>412547.50999999995</v>
      </c>
      <c r="AO20" s="152">
        <f t="shared" si="15"/>
        <v>-1248.0100000000093</v>
      </c>
      <c r="AP20" s="179">
        <f>'[1]410007'!$Y$15+'[1]410007'!$Y$34+'[1]410007'!$Y$37</f>
        <v>12028.86</v>
      </c>
      <c r="AQ20" s="179">
        <f>'[2]410007'!$Y$15+'[2]410007'!$Y$34+'[2]410007'!$Y$37</f>
        <v>12301.11</v>
      </c>
      <c r="AR20" s="180">
        <f t="shared" si="16"/>
        <v>272.25</v>
      </c>
      <c r="AS20" s="179">
        <f t="shared" si="17"/>
        <v>401766.66</v>
      </c>
      <c r="AT20" s="179">
        <f t="shared" si="18"/>
        <v>400246.39999999997</v>
      </c>
      <c r="AU20" s="180">
        <f t="shared" si="19"/>
        <v>-1520.2600000000093</v>
      </c>
      <c r="AV20" s="181">
        <v>1</v>
      </c>
    </row>
    <row r="21" spans="1:48" x14ac:dyDescent="0.25">
      <c r="A21" s="8">
        <f>'Скорая медицинская помощь'!A21</f>
        <v>8</v>
      </c>
      <c r="B21" s="127" t="str">
        <f>'Скорая медицинская помощь'!C21</f>
        <v>ГБУЗ КК "ПК ГБ № 1"</v>
      </c>
      <c r="C21" s="145">
        <f>'Скорая медицинская помощь'!E21</f>
        <v>0</v>
      </c>
      <c r="D21" s="130">
        <f>'Скорая медицинская помощь'!I21</f>
        <v>0</v>
      </c>
      <c r="E21" s="161">
        <f t="shared" si="1"/>
        <v>0</v>
      </c>
      <c r="F21" s="145">
        <f>Поликлиника!E21</f>
        <v>124934.84999999999</v>
      </c>
      <c r="G21" s="130">
        <f>Поликлиника!I21</f>
        <v>116634.23999999999</v>
      </c>
      <c r="H21" s="146">
        <f t="shared" si="2"/>
        <v>-8300.61</v>
      </c>
      <c r="I21" s="147">
        <f>Поликлиника!S21</f>
        <v>0</v>
      </c>
      <c r="J21" s="147">
        <f>Поликлиника!W21</f>
        <v>0</v>
      </c>
      <c r="K21" s="146">
        <f t="shared" si="3"/>
        <v>0</v>
      </c>
      <c r="L21" s="130">
        <f>Поликлиника!AG21</f>
        <v>18483.73</v>
      </c>
      <c r="M21" s="130">
        <f>Поликлиника!AK21</f>
        <v>18483.73</v>
      </c>
      <c r="N21" s="146">
        <f t="shared" si="4"/>
        <v>0</v>
      </c>
      <c r="O21" s="136">
        <f>Поликлиника!AU21</f>
        <v>10603.01</v>
      </c>
      <c r="P21" s="136">
        <f>Поликлиника!AY21</f>
        <v>10603.01</v>
      </c>
      <c r="Q21" s="133">
        <f t="shared" si="5"/>
        <v>0</v>
      </c>
      <c r="R21" s="136">
        <f>Поликлиника!BI21</f>
        <v>30738.91</v>
      </c>
      <c r="S21" s="136">
        <f>Поликлиника!BM21</f>
        <v>30738.91</v>
      </c>
      <c r="T21" s="133">
        <f t="shared" si="6"/>
        <v>0</v>
      </c>
      <c r="U21" s="136">
        <f>Поликлиника!BW21</f>
        <v>16676.989999999998</v>
      </c>
      <c r="V21" s="136">
        <f>Поликлиника!CA21</f>
        <v>16676.989999999998</v>
      </c>
      <c r="W21" s="133">
        <f t="shared" si="7"/>
        <v>0</v>
      </c>
      <c r="X21" s="130">
        <f>Поликлиника!CM21</f>
        <v>1805.6</v>
      </c>
      <c r="Y21" s="130">
        <f>Поликлиника!CQ21</f>
        <v>1805.6</v>
      </c>
      <c r="Z21" s="146">
        <f t="shared" si="8"/>
        <v>0</v>
      </c>
      <c r="AA21" s="130">
        <f>Поликлиника!DA21</f>
        <v>95121.18</v>
      </c>
      <c r="AB21" s="130">
        <f>Поликлиника!DE21</f>
        <v>95121.18</v>
      </c>
      <c r="AC21" s="146">
        <f t="shared" si="9"/>
        <v>0</v>
      </c>
      <c r="AD21" s="147">
        <f>Поликлиника!DO21</f>
        <v>-35585.82</v>
      </c>
      <c r="AE21" s="147">
        <f>Поликлиника!DS21</f>
        <v>-35585.82</v>
      </c>
      <c r="AF21" s="148">
        <f t="shared" si="10"/>
        <v>0</v>
      </c>
      <c r="AG21" s="149">
        <f>'Круглосуточный стационар'!D21</f>
        <v>443347.17000000004</v>
      </c>
      <c r="AH21" s="150">
        <f>'Круглосуточный стационар'!J21</f>
        <v>443347.17000000004</v>
      </c>
      <c r="AI21" s="146">
        <f t="shared" si="11"/>
        <v>0</v>
      </c>
      <c r="AJ21" s="145">
        <f>'Дневной стационар'!D21</f>
        <v>26206</v>
      </c>
      <c r="AK21" s="130">
        <f>'Дневной стационар'!L21</f>
        <v>26206</v>
      </c>
      <c r="AL21" s="146">
        <f t="shared" si="12"/>
        <v>0</v>
      </c>
      <c r="AM21" s="151">
        <f t="shared" si="13"/>
        <v>732331.62</v>
      </c>
      <c r="AN21" s="151">
        <f t="shared" si="14"/>
        <v>724031.01</v>
      </c>
      <c r="AO21" s="152">
        <f t="shared" si="15"/>
        <v>-8300.609999999986</v>
      </c>
      <c r="AP21" s="179">
        <f>'[1]410008'!$Y$15+'[1]410008'!$Y$34+'[1]410008'!$Y$37</f>
        <v>72838.69</v>
      </c>
      <c r="AQ21" s="179">
        <f>'[2]410008'!$Y$15+'[2]410008'!$Y$34+'[2]410008'!$Y$37</f>
        <v>73527.77</v>
      </c>
      <c r="AR21" s="180">
        <f t="shared" si="16"/>
        <v>689.08000000000175</v>
      </c>
      <c r="AS21" s="179">
        <f t="shared" si="17"/>
        <v>659492.92999999993</v>
      </c>
      <c r="AT21" s="179">
        <f t="shared" si="18"/>
        <v>650503.24</v>
      </c>
      <c r="AU21" s="180">
        <f t="shared" si="19"/>
        <v>-8989.6899999999441</v>
      </c>
      <c r="AV21" s="181">
        <v>1</v>
      </c>
    </row>
    <row r="22" spans="1:48" x14ac:dyDescent="0.25">
      <c r="A22" s="8">
        <f>'Скорая медицинская помощь'!A22</f>
        <v>9</v>
      </c>
      <c r="B22" s="127" t="str">
        <f>'Скорая медицинская помощь'!C22</f>
        <v>ГБУЗ КК "ПК ГБ № 2"</v>
      </c>
      <c r="C22" s="145">
        <f>'Скорая медицинская помощь'!E22</f>
        <v>0</v>
      </c>
      <c r="D22" s="130">
        <f>'Скорая медицинская помощь'!I22</f>
        <v>0</v>
      </c>
      <c r="E22" s="161">
        <f t="shared" si="1"/>
        <v>0</v>
      </c>
      <c r="F22" s="145">
        <f>Поликлиника!E22</f>
        <v>140638.43999999997</v>
      </c>
      <c r="G22" s="130">
        <f>Поликлиника!I22</f>
        <v>127052.09999999998</v>
      </c>
      <c r="H22" s="146">
        <f t="shared" si="2"/>
        <v>-13586.339999999997</v>
      </c>
      <c r="I22" s="147">
        <f>Поликлиника!S22</f>
        <v>0</v>
      </c>
      <c r="J22" s="147">
        <f>Поликлиника!W22</f>
        <v>0</v>
      </c>
      <c r="K22" s="146">
        <f t="shared" si="3"/>
        <v>0</v>
      </c>
      <c r="L22" s="130">
        <f>Поликлиника!AG22</f>
        <v>32746.280000000002</v>
      </c>
      <c r="M22" s="130">
        <f>Поликлиника!AK22</f>
        <v>32746.280000000002</v>
      </c>
      <c r="N22" s="146">
        <f t="shared" si="4"/>
        <v>0</v>
      </c>
      <c r="O22" s="136">
        <f>Поликлиника!AU22</f>
        <v>13272.54</v>
      </c>
      <c r="P22" s="136">
        <f>Поликлиника!AY22</f>
        <v>13272.54</v>
      </c>
      <c r="Q22" s="133">
        <f t="shared" si="5"/>
        <v>0</v>
      </c>
      <c r="R22" s="136">
        <f>Поликлиника!BI22</f>
        <v>23856.690000000002</v>
      </c>
      <c r="S22" s="136">
        <f>Поликлиника!BM22</f>
        <v>23856.690000000002</v>
      </c>
      <c r="T22" s="133">
        <f t="shared" si="6"/>
        <v>0</v>
      </c>
      <c r="U22" s="136">
        <f>Поликлиника!BW22</f>
        <v>18852.509999999998</v>
      </c>
      <c r="V22" s="136">
        <f>Поликлиника!CA22</f>
        <v>18852.509999999998</v>
      </c>
      <c r="W22" s="133">
        <f t="shared" si="7"/>
        <v>0</v>
      </c>
      <c r="X22" s="130">
        <f>Поликлиника!CM22</f>
        <v>2227.98</v>
      </c>
      <c r="Y22" s="130">
        <f>Поликлиника!CQ22</f>
        <v>2227.98</v>
      </c>
      <c r="Z22" s="146">
        <f t="shared" si="8"/>
        <v>0</v>
      </c>
      <c r="AA22" s="130">
        <f>Поликлиника!DA22</f>
        <v>179853.35</v>
      </c>
      <c r="AB22" s="130">
        <f>Поликлиника!DE22</f>
        <v>179853.35</v>
      </c>
      <c r="AC22" s="146">
        <f t="shared" si="9"/>
        <v>0</v>
      </c>
      <c r="AD22" s="147">
        <f>Поликлиника!DO22</f>
        <v>-78725.990000000005</v>
      </c>
      <c r="AE22" s="147">
        <f>Поликлиника!DS22</f>
        <v>-78725.990000000005</v>
      </c>
      <c r="AF22" s="148">
        <f t="shared" si="10"/>
        <v>0</v>
      </c>
      <c r="AG22" s="149">
        <f>'Круглосуточный стационар'!D22</f>
        <v>1006157.92</v>
      </c>
      <c r="AH22" s="150">
        <f>'Круглосуточный стационар'!J22</f>
        <v>1006157.92</v>
      </c>
      <c r="AI22" s="146">
        <f t="shared" si="11"/>
        <v>0</v>
      </c>
      <c r="AJ22" s="145">
        <f>'Дневной стационар'!D22</f>
        <v>17607.11</v>
      </c>
      <c r="AK22" s="130">
        <f>'Дневной стационар'!L22</f>
        <v>17607.11</v>
      </c>
      <c r="AL22" s="146">
        <f t="shared" si="12"/>
        <v>0</v>
      </c>
      <c r="AM22" s="151">
        <f t="shared" si="13"/>
        <v>1356486.83</v>
      </c>
      <c r="AN22" s="151">
        <f t="shared" si="14"/>
        <v>1342900.4900000002</v>
      </c>
      <c r="AO22" s="152">
        <f t="shared" si="15"/>
        <v>-13586.339999999851</v>
      </c>
      <c r="AP22" s="179">
        <f>'[1]410009'!$Y$15+'[1]410009'!$Y$34+'[1]410009'!$Y$37</f>
        <v>157061.35</v>
      </c>
      <c r="AQ22" s="179">
        <f>'[2]410009'!$Y$15+'[2]410009'!$Y$34+'[2]410009'!$Y$37</f>
        <v>157599.93</v>
      </c>
      <c r="AR22" s="180">
        <f>AQ22-AP22</f>
        <v>538.57999999998719</v>
      </c>
      <c r="AS22" s="179">
        <f t="shared" si="17"/>
        <v>1199425.48</v>
      </c>
      <c r="AT22" s="179">
        <f t="shared" si="18"/>
        <v>1185300.5600000003</v>
      </c>
      <c r="AU22" s="180">
        <f>AT22-AS22</f>
        <v>-14124.919999999693</v>
      </c>
      <c r="AV22" s="181">
        <v>1</v>
      </c>
    </row>
    <row r="23" spans="1:48" hidden="1" x14ac:dyDescent="0.25">
      <c r="A23" s="8">
        <f>'Скорая медицинская помощь'!A23</f>
        <v>10</v>
      </c>
      <c r="B23" s="127" t="str">
        <f>'Скорая медицинская помощь'!C23</f>
        <v>ГБУЗ КК "ПК ГЕРИАТРИЧЕСКАЯ БОЛЬНИЦА"</v>
      </c>
      <c r="C23" s="145">
        <f>'Скорая медицинская помощь'!E23</f>
        <v>0</v>
      </c>
      <c r="D23" s="130">
        <f>'Скорая медицинская помощь'!I23</f>
        <v>0</v>
      </c>
      <c r="E23" s="161">
        <f t="shared" si="1"/>
        <v>0</v>
      </c>
      <c r="F23" s="145">
        <f>Поликлиника!E23</f>
        <v>0</v>
      </c>
      <c r="G23" s="130">
        <f>Поликлиника!I23</f>
        <v>0</v>
      </c>
      <c r="H23" s="146">
        <f t="shared" si="2"/>
        <v>0</v>
      </c>
      <c r="I23" s="147">
        <f>Поликлиника!S23</f>
        <v>0</v>
      </c>
      <c r="J23" s="147">
        <f>Поликлиника!W23</f>
        <v>0</v>
      </c>
      <c r="K23" s="146">
        <f t="shared" si="3"/>
        <v>0</v>
      </c>
      <c r="L23" s="130">
        <f>Поликлиника!AG23</f>
        <v>0</v>
      </c>
      <c r="M23" s="130">
        <f>Поликлиника!AK23</f>
        <v>0</v>
      </c>
      <c r="N23" s="146">
        <f t="shared" si="4"/>
        <v>0</v>
      </c>
      <c r="O23" s="136">
        <f>Поликлиника!AU23</f>
        <v>0</v>
      </c>
      <c r="P23" s="136">
        <f>Поликлиника!AY23</f>
        <v>0</v>
      </c>
      <c r="Q23" s="133">
        <f t="shared" si="5"/>
        <v>0</v>
      </c>
      <c r="R23" s="136">
        <f>Поликлиника!BI23</f>
        <v>0</v>
      </c>
      <c r="S23" s="136">
        <f>Поликлиника!BM23</f>
        <v>0</v>
      </c>
      <c r="T23" s="133">
        <f t="shared" si="6"/>
        <v>0</v>
      </c>
      <c r="U23" s="136">
        <f>Поликлиника!BW23</f>
        <v>0</v>
      </c>
      <c r="V23" s="136">
        <f>Поликлиника!CA23</f>
        <v>0</v>
      </c>
      <c r="W23" s="133">
        <f t="shared" si="7"/>
        <v>0</v>
      </c>
      <c r="X23" s="130">
        <f>Поликлиника!CM23</f>
        <v>0</v>
      </c>
      <c r="Y23" s="130">
        <f>Поликлиника!CQ23</f>
        <v>0</v>
      </c>
      <c r="Z23" s="146">
        <f t="shared" si="8"/>
        <v>0</v>
      </c>
      <c r="AA23" s="130">
        <f>Поликлиника!DA23</f>
        <v>0</v>
      </c>
      <c r="AB23" s="130">
        <f>Поликлиника!DE23</f>
        <v>0</v>
      </c>
      <c r="AC23" s="146">
        <f t="shared" si="9"/>
        <v>0</v>
      </c>
      <c r="AD23" s="147">
        <f>Поликлиника!DO23</f>
        <v>-4024.1200000000003</v>
      </c>
      <c r="AE23" s="147">
        <f>Поликлиника!DS23</f>
        <v>-4024.1200000000003</v>
      </c>
      <c r="AF23" s="148">
        <f t="shared" si="10"/>
        <v>0</v>
      </c>
      <c r="AG23" s="149">
        <f>'Круглосуточный стационар'!D23</f>
        <v>145419.24</v>
      </c>
      <c r="AH23" s="150">
        <f>'Круглосуточный стационар'!J23</f>
        <v>145419.24</v>
      </c>
      <c r="AI23" s="146">
        <f t="shared" si="11"/>
        <v>0</v>
      </c>
      <c r="AJ23" s="145">
        <f>'Дневной стационар'!D23</f>
        <v>0</v>
      </c>
      <c r="AK23" s="130">
        <f>'Дневной стационар'!L23</f>
        <v>0</v>
      </c>
      <c r="AL23" s="146">
        <f t="shared" si="12"/>
        <v>0</v>
      </c>
      <c r="AM23" s="151">
        <f t="shared" si="13"/>
        <v>141395.12</v>
      </c>
      <c r="AN23" s="151">
        <f t="shared" si="14"/>
        <v>141395.12</v>
      </c>
      <c r="AO23" s="152">
        <f t="shared" si="15"/>
        <v>0</v>
      </c>
      <c r="AP23" s="179">
        <f>'[1]410010'!$Y$15+'[1]410010'!$Y$34+'[1]410010'!$Y$37</f>
        <v>4024.1200000000003</v>
      </c>
      <c r="AQ23" s="179">
        <f>'[2]410010'!$Y$15+'[2]410010'!$Y$34+'[2]410010'!$Y$37</f>
        <v>4024.1200000000003</v>
      </c>
      <c r="AR23" s="180">
        <f t="shared" si="16"/>
        <v>0</v>
      </c>
      <c r="AS23" s="179">
        <f t="shared" si="17"/>
        <v>137371</v>
      </c>
      <c r="AT23" s="179">
        <f t="shared" si="18"/>
        <v>137371</v>
      </c>
      <c r="AU23" s="180">
        <f t="shared" si="19"/>
        <v>0</v>
      </c>
      <c r="AV23" s="181"/>
    </row>
    <row r="24" spans="1:48" x14ac:dyDescent="0.25">
      <c r="A24" s="8">
        <f>'Скорая медицинская помощь'!A24</f>
        <v>11</v>
      </c>
      <c r="B24" s="127" t="str">
        <f>'Скорая медицинская помощь'!C24</f>
        <v>ГБУЗ КК "ПК ГП № 1"</v>
      </c>
      <c r="C24" s="145">
        <f>'Скорая медицинская помощь'!E24</f>
        <v>0</v>
      </c>
      <c r="D24" s="130">
        <f>'Скорая медицинская помощь'!I24</f>
        <v>0</v>
      </c>
      <c r="E24" s="161">
        <f t="shared" si="1"/>
        <v>0</v>
      </c>
      <c r="F24" s="145">
        <f>Поликлиника!E24</f>
        <v>137012.76</v>
      </c>
      <c r="G24" s="130">
        <f>Поликлиника!I24</f>
        <v>117569.20999999999</v>
      </c>
      <c r="H24" s="146">
        <f t="shared" si="2"/>
        <v>-19443.550000000017</v>
      </c>
      <c r="I24" s="147">
        <f>Поликлиника!S24</f>
        <v>0</v>
      </c>
      <c r="J24" s="147">
        <f>Поликлиника!W24</f>
        <v>0</v>
      </c>
      <c r="K24" s="146">
        <f t="shared" si="3"/>
        <v>0</v>
      </c>
      <c r="L24" s="130">
        <f>Поликлиника!AG24</f>
        <v>10927.000000000004</v>
      </c>
      <c r="M24" s="130">
        <f>Поликлиника!AK24</f>
        <v>10927.000000000004</v>
      </c>
      <c r="N24" s="146">
        <f t="shared" si="4"/>
        <v>0</v>
      </c>
      <c r="O24" s="136">
        <f>Поликлиника!AU24</f>
        <v>20734.71</v>
      </c>
      <c r="P24" s="136">
        <f>Поликлиника!AY24</f>
        <v>20734.71</v>
      </c>
      <c r="Q24" s="133">
        <f t="shared" si="5"/>
        <v>0</v>
      </c>
      <c r="R24" s="136">
        <f>Поликлиника!BI24</f>
        <v>62780.140000000007</v>
      </c>
      <c r="S24" s="136">
        <f>Поликлиника!BM24</f>
        <v>62780.140000000007</v>
      </c>
      <c r="T24" s="133">
        <f t="shared" si="6"/>
        <v>0</v>
      </c>
      <c r="U24" s="136">
        <f>Поликлиника!BW24</f>
        <v>106034.01999999999</v>
      </c>
      <c r="V24" s="136">
        <f>Поликлиника!CA24</f>
        <v>106034.01999999999</v>
      </c>
      <c r="W24" s="133">
        <f t="shared" si="7"/>
        <v>0</v>
      </c>
      <c r="X24" s="130">
        <f>Поликлиника!CM24</f>
        <v>2922.29</v>
      </c>
      <c r="Y24" s="130">
        <f>Поликлиника!CQ24</f>
        <v>2922.29</v>
      </c>
      <c r="Z24" s="146">
        <f t="shared" si="8"/>
        <v>0</v>
      </c>
      <c r="AA24" s="130">
        <f>Поликлиника!DA24</f>
        <v>186473.50999999998</v>
      </c>
      <c r="AB24" s="130">
        <f>Поликлиника!DE24</f>
        <v>186473.50999999998</v>
      </c>
      <c r="AC24" s="146">
        <f t="shared" si="9"/>
        <v>0</v>
      </c>
      <c r="AD24" s="147">
        <f>Поликлиника!DO24</f>
        <v>-39148.070000000007</v>
      </c>
      <c r="AE24" s="147">
        <f>Поликлиника!DS24</f>
        <v>-39148.070000000007</v>
      </c>
      <c r="AF24" s="148">
        <f t="shared" si="10"/>
        <v>0</v>
      </c>
      <c r="AG24" s="149">
        <f>'Круглосуточный стационар'!D24</f>
        <v>0</v>
      </c>
      <c r="AH24" s="150">
        <f>'Круглосуточный стационар'!J24</f>
        <v>0</v>
      </c>
      <c r="AI24" s="146">
        <f t="shared" si="11"/>
        <v>0</v>
      </c>
      <c r="AJ24" s="145">
        <f>'Дневной стационар'!D24</f>
        <v>60969</v>
      </c>
      <c r="AK24" s="130">
        <f>'Дневной стационар'!L24</f>
        <v>60969</v>
      </c>
      <c r="AL24" s="146">
        <f t="shared" si="12"/>
        <v>0</v>
      </c>
      <c r="AM24" s="151">
        <f t="shared" si="13"/>
        <v>548705.35999999987</v>
      </c>
      <c r="AN24" s="151">
        <f t="shared" si="14"/>
        <v>529261.80999999994</v>
      </c>
      <c r="AO24" s="152">
        <f t="shared" si="15"/>
        <v>-19443.54999999993</v>
      </c>
      <c r="AP24" s="179">
        <f>'[1]410011'!$Y$15+'[1]410011'!$Y$34+'[1]410011'!$Y$37</f>
        <v>115047.79000000001</v>
      </c>
      <c r="AQ24" s="179">
        <f>'[2]410011'!$Y$15+'[2]410011'!$Y$34+'[2]410011'!$Y$37</f>
        <v>116199.85</v>
      </c>
      <c r="AR24" s="180">
        <f t="shared" si="16"/>
        <v>1152.0599999999977</v>
      </c>
      <c r="AS24" s="179">
        <f t="shared" si="17"/>
        <v>433657.56999999983</v>
      </c>
      <c r="AT24" s="179">
        <f t="shared" si="18"/>
        <v>413061.95999999996</v>
      </c>
      <c r="AU24" s="180">
        <f t="shared" si="19"/>
        <v>-20595.60999999987</v>
      </c>
      <c r="AV24" s="181">
        <v>1</v>
      </c>
    </row>
    <row r="25" spans="1:48" x14ac:dyDescent="0.25">
      <c r="A25" s="8">
        <f>'Скорая медицинская помощь'!A25</f>
        <v>12</v>
      </c>
      <c r="B25" s="127" t="str">
        <f>'Скорая медицинская помощь'!C25</f>
        <v>ГБУЗ КК ПК ГП №3</v>
      </c>
      <c r="C25" s="145">
        <f>'Скорая медицинская помощь'!E25</f>
        <v>0</v>
      </c>
      <c r="D25" s="130">
        <f>'Скорая медицинская помощь'!I25</f>
        <v>0</v>
      </c>
      <c r="E25" s="161">
        <f t="shared" si="1"/>
        <v>0</v>
      </c>
      <c r="F25" s="145">
        <f>Поликлиника!E25</f>
        <v>162942.09999999998</v>
      </c>
      <c r="G25" s="130">
        <f>Поликлиника!I25</f>
        <v>139186.41</v>
      </c>
      <c r="H25" s="146">
        <f t="shared" si="2"/>
        <v>-23755.689999999973</v>
      </c>
      <c r="I25" s="147">
        <f>Поликлиника!S25</f>
        <v>0</v>
      </c>
      <c r="J25" s="147">
        <f>Поликлиника!W25</f>
        <v>0</v>
      </c>
      <c r="K25" s="146">
        <f t="shared" si="3"/>
        <v>0</v>
      </c>
      <c r="L25" s="130">
        <f>Поликлиника!AG25</f>
        <v>24968.079999999998</v>
      </c>
      <c r="M25" s="130">
        <f>Поликлиника!AK25</f>
        <v>24968.079999999998</v>
      </c>
      <c r="N25" s="146">
        <f t="shared" si="4"/>
        <v>0</v>
      </c>
      <c r="O25" s="136">
        <f>Поликлиника!AU25</f>
        <v>23301.07</v>
      </c>
      <c r="P25" s="136">
        <f>Поликлиника!AY25</f>
        <v>23301.07</v>
      </c>
      <c r="Q25" s="133">
        <f t="shared" si="5"/>
        <v>0</v>
      </c>
      <c r="R25" s="136">
        <f>Поликлиника!BI25</f>
        <v>70316.989999999991</v>
      </c>
      <c r="S25" s="136">
        <f>Поликлиника!BM25</f>
        <v>70316.989999999991</v>
      </c>
      <c r="T25" s="133">
        <f t="shared" si="6"/>
        <v>0</v>
      </c>
      <c r="U25" s="136">
        <f>Поликлиника!BW25</f>
        <v>46440.21</v>
      </c>
      <c r="V25" s="136">
        <f>Поликлиника!CA25</f>
        <v>46440.21</v>
      </c>
      <c r="W25" s="133">
        <f t="shared" si="7"/>
        <v>0</v>
      </c>
      <c r="X25" s="130">
        <f>Поликлиника!CM25</f>
        <v>3590.04</v>
      </c>
      <c r="Y25" s="130">
        <f>Поликлиника!CQ25</f>
        <v>3590.04</v>
      </c>
      <c r="Z25" s="146">
        <f t="shared" si="8"/>
        <v>0</v>
      </c>
      <c r="AA25" s="130">
        <f>Поликлиника!DA25</f>
        <v>219643.93</v>
      </c>
      <c r="AB25" s="130">
        <f>Поликлиника!DE25</f>
        <v>219643.93</v>
      </c>
      <c r="AC25" s="146">
        <f t="shared" si="9"/>
        <v>0</v>
      </c>
      <c r="AD25" s="147">
        <f>Поликлиника!DO25</f>
        <v>-39793.310000000005</v>
      </c>
      <c r="AE25" s="147">
        <f>Поликлиника!DS25</f>
        <v>-39793.310000000005</v>
      </c>
      <c r="AF25" s="148">
        <f t="shared" si="10"/>
        <v>0</v>
      </c>
      <c r="AG25" s="149">
        <f>'Круглосуточный стационар'!D25</f>
        <v>0</v>
      </c>
      <c r="AH25" s="150">
        <f>'Круглосуточный стационар'!J25</f>
        <v>0</v>
      </c>
      <c r="AI25" s="146">
        <f t="shared" si="11"/>
        <v>0</v>
      </c>
      <c r="AJ25" s="145">
        <f>'Дневной стационар'!D25</f>
        <v>95626.48</v>
      </c>
      <c r="AK25" s="130">
        <f>'Дневной стационар'!L25</f>
        <v>95626.48</v>
      </c>
      <c r="AL25" s="146">
        <f t="shared" si="12"/>
        <v>0</v>
      </c>
      <c r="AM25" s="151">
        <f t="shared" si="13"/>
        <v>607035.59</v>
      </c>
      <c r="AN25" s="151">
        <f t="shared" si="14"/>
        <v>583279.89999999991</v>
      </c>
      <c r="AO25" s="152">
        <f t="shared" si="15"/>
        <v>-23755.690000000061</v>
      </c>
      <c r="AP25" s="179">
        <f>'[1]410012'!$Y$15+'[1]410012'!$Y$34+'[1]410012'!$Y$37</f>
        <v>129734.14</v>
      </c>
      <c r="AQ25" s="179">
        <f>'[2]410012'!$Y$15+'[2]410012'!$Y$34+'[2]410012'!$Y$37</f>
        <v>130452.04999999999</v>
      </c>
      <c r="AR25" s="180">
        <f>AQ25-AP25</f>
        <v>717.90999999998894</v>
      </c>
      <c r="AS25" s="179">
        <f t="shared" si="17"/>
        <v>477301.44999999995</v>
      </c>
      <c r="AT25" s="179">
        <f t="shared" si="18"/>
        <v>452827.84999999992</v>
      </c>
      <c r="AU25" s="180">
        <f t="shared" si="19"/>
        <v>-24473.600000000035</v>
      </c>
      <c r="AV25" s="181">
        <v>1</v>
      </c>
    </row>
    <row r="26" spans="1:48" x14ac:dyDescent="0.25">
      <c r="A26" s="8">
        <f>'Скорая медицинская помощь'!A26</f>
        <v>13</v>
      </c>
      <c r="B26" s="127" t="str">
        <f>'Скорая медицинская помощь'!C26</f>
        <v>ГБУЗ ККРД</v>
      </c>
      <c r="C26" s="145">
        <f>'Скорая медицинская помощь'!E26</f>
        <v>0</v>
      </c>
      <c r="D26" s="130">
        <f>'Скорая медицинская помощь'!I26</f>
        <v>0</v>
      </c>
      <c r="E26" s="161">
        <f t="shared" si="1"/>
        <v>0</v>
      </c>
      <c r="F26" s="145">
        <f>Поликлиника!E26</f>
        <v>0</v>
      </c>
      <c r="G26" s="130">
        <f>Поликлиника!I26</f>
        <v>0</v>
      </c>
      <c r="H26" s="146">
        <f t="shared" si="2"/>
        <v>0</v>
      </c>
      <c r="I26" s="147">
        <f>Поликлиника!S26</f>
        <v>0</v>
      </c>
      <c r="J26" s="147">
        <f>Поликлиника!W26</f>
        <v>0</v>
      </c>
      <c r="K26" s="146">
        <f t="shared" si="3"/>
        <v>0</v>
      </c>
      <c r="L26" s="130">
        <f>Поликлиника!AG26</f>
        <v>23992.370000000003</v>
      </c>
      <c r="M26" s="130">
        <f>Поликлиника!AK26</f>
        <v>23992.370000000003</v>
      </c>
      <c r="N26" s="146">
        <f t="shared" si="4"/>
        <v>0</v>
      </c>
      <c r="O26" s="136">
        <f>Поликлиника!AU26</f>
        <v>0</v>
      </c>
      <c r="P26" s="136">
        <f>Поликлиника!AY26</f>
        <v>0</v>
      </c>
      <c r="Q26" s="133">
        <f t="shared" si="5"/>
        <v>0</v>
      </c>
      <c r="R26" s="136">
        <f>Поликлиника!BI26</f>
        <v>0</v>
      </c>
      <c r="S26" s="136">
        <f>Поликлиника!BM26</f>
        <v>0</v>
      </c>
      <c r="T26" s="133">
        <f t="shared" si="6"/>
        <v>0</v>
      </c>
      <c r="U26" s="136">
        <f>Поликлиника!BW26</f>
        <v>1136.19</v>
      </c>
      <c r="V26" s="136">
        <f>Поликлиника!CA26</f>
        <v>1136.19</v>
      </c>
      <c r="W26" s="133">
        <f t="shared" si="7"/>
        <v>0</v>
      </c>
      <c r="X26" s="130">
        <f>Поликлиника!CM26</f>
        <v>0</v>
      </c>
      <c r="Y26" s="130">
        <f>Поликлиника!CQ26</f>
        <v>0</v>
      </c>
      <c r="Z26" s="146">
        <f t="shared" si="8"/>
        <v>0</v>
      </c>
      <c r="AA26" s="130">
        <f>Поликлиника!DA26</f>
        <v>95216.17</v>
      </c>
      <c r="AB26" s="130">
        <f>Поликлиника!DE26</f>
        <v>101576.23000000001</v>
      </c>
      <c r="AC26" s="146">
        <f t="shared" si="9"/>
        <v>6360.0600000000122</v>
      </c>
      <c r="AD26" s="147">
        <f>Поликлиника!DO26</f>
        <v>-39162.520000000011</v>
      </c>
      <c r="AE26" s="147">
        <f>Поликлиника!DS26</f>
        <v>-39162.520000000011</v>
      </c>
      <c r="AF26" s="148">
        <f t="shared" si="10"/>
        <v>0</v>
      </c>
      <c r="AG26" s="149">
        <f>'Круглосуточный стационар'!D26</f>
        <v>690661.42</v>
      </c>
      <c r="AH26" s="150">
        <f>'Круглосуточный стационар'!J26</f>
        <v>690661.42</v>
      </c>
      <c r="AI26" s="146">
        <f t="shared" si="11"/>
        <v>0</v>
      </c>
      <c r="AJ26" s="145">
        <f>'Дневной стационар'!D26</f>
        <v>56923</v>
      </c>
      <c r="AK26" s="130">
        <f>'Дневной стационар'!L26</f>
        <v>56923</v>
      </c>
      <c r="AL26" s="146">
        <f t="shared" si="12"/>
        <v>0</v>
      </c>
      <c r="AM26" s="151">
        <f t="shared" si="13"/>
        <v>828766.63</v>
      </c>
      <c r="AN26" s="151">
        <f t="shared" si="14"/>
        <v>835126.69000000006</v>
      </c>
      <c r="AO26" s="152">
        <f t="shared" si="15"/>
        <v>6360.0600000000559</v>
      </c>
      <c r="AP26" s="179">
        <f>'[1]410013'!$Y$15+'[1]410013'!$Y$34+'[1]410013'!$Y$37</f>
        <v>42778.760000000009</v>
      </c>
      <c r="AQ26" s="179">
        <f>'[2]410013'!$Y$15+'[2]410013'!$Y$34+'[2]410013'!$Y$37</f>
        <v>42778.760000000009</v>
      </c>
      <c r="AR26" s="180">
        <f t="shared" si="16"/>
        <v>0</v>
      </c>
      <c r="AS26" s="179">
        <f t="shared" si="17"/>
        <v>785987.87</v>
      </c>
      <c r="AT26" s="179">
        <f t="shared" si="18"/>
        <v>792347.93</v>
      </c>
      <c r="AU26" s="180">
        <f t="shared" si="19"/>
        <v>6360.0600000000559</v>
      </c>
      <c r="AV26" s="181">
        <v>1</v>
      </c>
    </row>
    <row r="27" spans="1:48" hidden="1" x14ac:dyDescent="0.25">
      <c r="A27" s="8">
        <f>'Скорая медицинская помощь'!A27</f>
        <v>14</v>
      </c>
      <c r="B27" s="127" t="str">
        <f>'Скорая медицинская помощь'!C27</f>
        <v>ГБУЗ КК П-КГСП</v>
      </c>
      <c r="C27" s="145">
        <f>'Скорая медицинская помощь'!E27</f>
        <v>0</v>
      </c>
      <c r="D27" s="130">
        <f>'Скорая медицинская помощь'!I27</f>
        <v>0</v>
      </c>
      <c r="E27" s="161">
        <f t="shared" si="1"/>
        <v>0</v>
      </c>
      <c r="F27" s="145">
        <f>Поликлиника!E27</f>
        <v>0</v>
      </c>
      <c r="G27" s="130">
        <f>Поликлиника!I27</f>
        <v>0</v>
      </c>
      <c r="H27" s="146">
        <f t="shared" si="2"/>
        <v>0</v>
      </c>
      <c r="I27" s="147">
        <f>Поликлиника!S27</f>
        <v>0</v>
      </c>
      <c r="J27" s="147">
        <f>Поликлиника!W27</f>
        <v>0</v>
      </c>
      <c r="K27" s="146">
        <f t="shared" si="3"/>
        <v>0</v>
      </c>
      <c r="L27" s="130">
        <f>Поликлиника!AG27</f>
        <v>290.45999999999998</v>
      </c>
      <c r="M27" s="130">
        <f>Поликлиника!AK27</f>
        <v>290.45999999999998</v>
      </c>
      <c r="N27" s="146">
        <f t="shared" si="4"/>
        <v>0</v>
      </c>
      <c r="O27" s="136">
        <f>Поликлиника!AU27</f>
        <v>0</v>
      </c>
      <c r="P27" s="136">
        <f>Поликлиника!AY27</f>
        <v>0</v>
      </c>
      <c r="Q27" s="133">
        <f t="shared" si="5"/>
        <v>0</v>
      </c>
      <c r="R27" s="136">
        <f>Поликлиника!BI27</f>
        <v>0</v>
      </c>
      <c r="S27" s="136">
        <f>Поликлиника!BM27</f>
        <v>0</v>
      </c>
      <c r="T27" s="133">
        <f t="shared" si="6"/>
        <v>0</v>
      </c>
      <c r="U27" s="136">
        <f>Поликлиника!BW27</f>
        <v>13165.96</v>
      </c>
      <c r="V27" s="136">
        <f>Поликлиника!CA27</f>
        <v>13165.96</v>
      </c>
      <c r="W27" s="133">
        <f t="shared" si="7"/>
        <v>0</v>
      </c>
      <c r="X27" s="130">
        <f>Поликлиника!CM27</f>
        <v>0</v>
      </c>
      <c r="Y27" s="130">
        <f>Поликлиника!CQ27</f>
        <v>0</v>
      </c>
      <c r="Z27" s="146">
        <f t="shared" si="8"/>
        <v>0</v>
      </c>
      <c r="AA27" s="130">
        <f>Поликлиника!DA27</f>
        <v>144402.6</v>
      </c>
      <c r="AB27" s="130">
        <f>Поликлиника!DE27</f>
        <v>144402.6</v>
      </c>
      <c r="AC27" s="146">
        <f t="shared" si="9"/>
        <v>0</v>
      </c>
      <c r="AD27" s="147">
        <f>Поликлиника!DO27</f>
        <v>0</v>
      </c>
      <c r="AE27" s="147">
        <f>Поликлиника!DS27</f>
        <v>0</v>
      </c>
      <c r="AF27" s="148">
        <f t="shared" si="10"/>
        <v>0</v>
      </c>
      <c r="AG27" s="149">
        <f>'Круглосуточный стационар'!D27</f>
        <v>0</v>
      </c>
      <c r="AH27" s="150">
        <f>'Круглосуточный стационар'!J27</f>
        <v>0</v>
      </c>
      <c r="AI27" s="146">
        <f t="shared" si="11"/>
        <v>0</v>
      </c>
      <c r="AJ27" s="145">
        <f>'Дневной стационар'!D27</f>
        <v>0</v>
      </c>
      <c r="AK27" s="130">
        <f>'Дневной стационар'!L27</f>
        <v>0</v>
      </c>
      <c r="AL27" s="146">
        <f t="shared" si="12"/>
        <v>0</v>
      </c>
      <c r="AM27" s="151">
        <f t="shared" si="13"/>
        <v>157859.01999999999</v>
      </c>
      <c r="AN27" s="151">
        <f t="shared" si="14"/>
        <v>157859.01999999999</v>
      </c>
      <c r="AO27" s="152">
        <f t="shared" si="15"/>
        <v>0</v>
      </c>
      <c r="AP27" s="179">
        <f>'[1]410014'!$Y$15+'[1]410014'!$Y$34+'[1]410014'!$Y$37</f>
        <v>0</v>
      </c>
      <c r="AQ27" s="179">
        <f>'[2]410014'!$Y$15+'[2]410014'!$Y$34+'[2]410014'!$Y$37</f>
        <v>0</v>
      </c>
      <c r="AR27" s="180">
        <f t="shared" si="16"/>
        <v>0</v>
      </c>
      <c r="AS27" s="179">
        <f t="shared" si="17"/>
        <v>157859.01999999999</v>
      </c>
      <c r="AT27" s="179">
        <f t="shared" si="18"/>
        <v>157859.01999999999</v>
      </c>
      <c r="AU27" s="180">
        <f t="shared" si="19"/>
        <v>0</v>
      </c>
      <c r="AV27" s="181"/>
    </row>
    <row r="28" spans="1:48" x14ac:dyDescent="0.25">
      <c r="A28" s="8">
        <f>'Скорая медицинская помощь'!A28</f>
        <v>15</v>
      </c>
      <c r="B28" s="127" t="str">
        <f>'Скорая медицинская помощь'!C28</f>
        <v>ГБУЗ КК ПК ГДП №1</v>
      </c>
      <c r="C28" s="145">
        <f>'Скорая медицинская помощь'!E28</f>
        <v>0</v>
      </c>
      <c r="D28" s="130">
        <f>'Скорая медицинская помощь'!I28</f>
        <v>0</v>
      </c>
      <c r="E28" s="161">
        <f t="shared" si="1"/>
        <v>0</v>
      </c>
      <c r="F28" s="145">
        <f>Поликлиника!E28</f>
        <v>282048.11</v>
      </c>
      <c r="G28" s="130">
        <f>Поликлиника!I28</f>
        <v>282449.96000000002</v>
      </c>
      <c r="H28" s="146">
        <f t="shared" si="2"/>
        <v>401.85000000003492</v>
      </c>
      <c r="I28" s="147">
        <f>Поликлиника!S28</f>
        <v>0</v>
      </c>
      <c r="J28" s="147">
        <f>Поликлиника!W28</f>
        <v>0</v>
      </c>
      <c r="K28" s="146">
        <f t="shared" si="3"/>
        <v>0</v>
      </c>
      <c r="L28" s="130">
        <f>Поликлиника!AG28</f>
        <v>185232.33000000002</v>
      </c>
      <c r="M28" s="130">
        <f>Поликлиника!AK28</f>
        <v>185232.33000000002</v>
      </c>
      <c r="N28" s="146">
        <f t="shared" si="4"/>
        <v>0</v>
      </c>
      <c r="O28" s="136">
        <f>Поликлиника!AU28</f>
        <v>367.85</v>
      </c>
      <c r="P28" s="136">
        <f>Поликлиника!AY28</f>
        <v>367.85</v>
      </c>
      <c r="Q28" s="133">
        <f t="shared" si="5"/>
        <v>0</v>
      </c>
      <c r="R28" s="136">
        <f>Поликлиника!BI28</f>
        <v>52.660000000000004</v>
      </c>
      <c r="S28" s="136">
        <f>Поликлиника!BM28</f>
        <v>52.660000000000004</v>
      </c>
      <c r="T28" s="133">
        <f t="shared" si="6"/>
        <v>0</v>
      </c>
      <c r="U28" s="136">
        <f>Поликлиника!BW28</f>
        <v>152787.76999999999</v>
      </c>
      <c r="V28" s="136">
        <f>Поликлиника!CA28</f>
        <v>152787.76999999999</v>
      </c>
      <c r="W28" s="133">
        <f t="shared" si="7"/>
        <v>0</v>
      </c>
      <c r="X28" s="130">
        <f>Поликлиника!CM28</f>
        <v>0</v>
      </c>
      <c r="Y28" s="130">
        <f>Поликлиника!CQ28</f>
        <v>0</v>
      </c>
      <c r="Z28" s="146">
        <f t="shared" si="8"/>
        <v>0</v>
      </c>
      <c r="AA28" s="130">
        <f>Поликлиника!DA28</f>
        <v>639575.1</v>
      </c>
      <c r="AB28" s="130">
        <f>Поликлиника!DE28</f>
        <v>639575.1</v>
      </c>
      <c r="AC28" s="146">
        <f t="shared" si="9"/>
        <v>0</v>
      </c>
      <c r="AD28" s="147">
        <f>Поликлиника!DO28</f>
        <v>-116611.51</v>
      </c>
      <c r="AE28" s="147">
        <f>Поликлиника!DS28</f>
        <v>-116611.51</v>
      </c>
      <c r="AF28" s="148">
        <f t="shared" si="10"/>
        <v>0</v>
      </c>
      <c r="AG28" s="149">
        <f>'Круглосуточный стационар'!D28</f>
        <v>0</v>
      </c>
      <c r="AH28" s="150">
        <f>'Круглосуточный стационар'!J28</f>
        <v>0</v>
      </c>
      <c r="AI28" s="146">
        <f t="shared" si="11"/>
        <v>0</v>
      </c>
      <c r="AJ28" s="145">
        <f>'Дневной стационар'!D28</f>
        <v>39865.120000000003</v>
      </c>
      <c r="AK28" s="130">
        <f>'Дневной стационар'!L28</f>
        <v>39865.120000000003</v>
      </c>
      <c r="AL28" s="146">
        <f t="shared" si="12"/>
        <v>0</v>
      </c>
      <c r="AM28" s="151">
        <f t="shared" si="13"/>
        <v>1183317.4299999997</v>
      </c>
      <c r="AN28" s="151">
        <f t="shared" si="14"/>
        <v>1183719.2799999998</v>
      </c>
      <c r="AO28" s="152">
        <f t="shared" si="15"/>
        <v>401.85000000009313</v>
      </c>
      <c r="AP28" s="179">
        <f>'[1]410015'!$Y$15+'[1]410015'!$Y$34+'[1]410015'!$Y$37</f>
        <v>317660.14</v>
      </c>
      <c r="AQ28" s="179">
        <f>'[2]410015'!$Y$15+'[2]410015'!$Y$34+'[2]410015'!$Y$37</f>
        <v>319312.75</v>
      </c>
      <c r="AR28" s="180">
        <f t="shared" si="16"/>
        <v>1652.609999999986</v>
      </c>
      <c r="AS28" s="179">
        <f t="shared" si="17"/>
        <v>865657.28999999969</v>
      </c>
      <c r="AT28" s="179">
        <f t="shared" si="18"/>
        <v>864406.5299999998</v>
      </c>
      <c r="AU28" s="180">
        <f t="shared" si="19"/>
        <v>-1250.7599999998929</v>
      </c>
      <c r="AV28" s="181">
        <v>1</v>
      </c>
    </row>
    <row r="29" spans="1:48" x14ac:dyDescent="0.25">
      <c r="A29" s="8">
        <f>'Скорая медицинская помощь'!A29</f>
        <v>16</v>
      </c>
      <c r="B29" s="127" t="str">
        <f>'Скорая медицинская помощь'!C29</f>
        <v>ГБУЗ КК ПК ГДП № 2</v>
      </c>
      <c r="C29" s="145">
        <f>'Скорая медицинская помощь'!E29</f>
        <v>0</v>
      </c>
      <c r="D29" s="130">
        <f>'Скорая медицинская помощь'!I29</f>
        <v>0</v>
      </c>
      <c r="E29" s="161">
        <f t="shared" si="1"/>
        <v>0</v>
      </c>
      <c r="F29" s="145">
        <f>Поликлиника!E29</f>
        <v>57814.51</v>
      </c>
      <c r="G29" s="130">
        <f>Поликлиника!I29</f>
        <v>57939.73</v>
      </c>
      <c r="H29" s="146">
        <f t="shared" si="2"/>
        <v>125.22000000000116</v>
      </c>
      <c r="I29" s="147">
        <f>Поликлиника!S29</f>
        <v>0</v>
      </c>
      <c r="J29" s="147">
        <f>Поликлиника!W29</f>
        <v>0</v>
      </c>
      <c r="K29" s="146">
        <f t="shared" si="3"/>
        <v>0</v>
      </c>
      <c r="L29" s="130">
        <f>Поликлиника!AG29</f>
        <v>86151.08</v>
      </c>
      <c r="M29" s="130">
        <f>Поликлиника!AK29</f>
        <v>86151.08</v>
      </c>
      <c r="N29" s="146">
        <f t="shared" si="4"/>
        <v>0</v>
      </c>
      <c r="O29" s="136">
        <f>Поликлиника!AU29</f>
        <v>0</v>
      </c>
      <c r="P29" s="136">
        <f>Поликлиника!AY29</f>
        <v>0</v>
      </c>
      <c r="Q29" s="133">
        <f t="shared" si="5"/>
        <v>0</v>
      </c>
      <c r="R29" s="136">
        <f>Поликлиника!BI29</f>
        <v>504.34</v>
      </c>
      <c r="S29" s="136">
        <f>Поликлиника!BM29</f>
        <v>504.34</v>
      </c>
      <c r="T29" s="133">
        <f t="shared" si="6"/>
        <v>0</v>
      </c>
      <c r="U29" s="136">
        <f>Поликлиника!BW29</f>
        <v>42897.58</v>
      </c>
      <c r="V29" s="136">
        <f>Поликлиника!CA29</f>
        <v>42897.58</v>
      </c>
      <c r="W29" s="133">
        <f t="shared" si="7"/>
        <v>0</v>
      </c>
      <c r="X29" s="130">
        <f>Поликлиника!CM29</f>
        <v>0</v>
      </c>
      <c r="Y29" s="130">
        <f>Поликлиника!CQ29</f>
        <v>0</v>
      </c>
      <c r="Z29" s="146">
        <f t="shared" si="8"/>
        <v>0</v>
      </c>
      <c r="AA29" s="130">
        <f>Поликлиника!DA29</f>
        <v>153709.54000000004</v>
      </c>
      <c r="AB29" s="130">
        <f>Поликлиника!DE29</f>
        <v>153709.54000000004</v>
      </c>
      <c r="AC29" s="146">
        <f t="shared" si="9"/>
        <v>0</v>
      </c>
      <c r="AD29" s="147">
        <f>Поликлиника!DO29</f>
        <v>-10996.849999999999</v>
      </c>
      <c r="AE29" s="147">
        <f>Поликлиника!DS29</f>
        <v>-10996.849999999999</v>
      </c>
      <c r="AF29" s="148">
        <f t="shared" si="10"/>
        <v>0</v>
      </c>
      <c r="AG29" s="149">
        <f>'Круглосуточный стационар'!D29</f>
        <v>0</v>
      </c>
      <c r="AH29" s="150">
        <f>'Круглосуточный стационар'!J29</f>
        <v>0</v>
      </c>
      <c r="AI29" s="146">
        <f t="shared" si="11"/>
        <v>0</v>
      </c>
      <c r="AJ29" s="145">
        <f>'Дневной стационар'!D29</f>
        <v>17740.740000000002</v>
      </c>
      <c r="AK29" s="130">
        <f>'Дневной стационар'!L29</f>
        <v>17740.740000000002</v>
      </c>
      <c r="AL29" s="146">
        <f t="shared" si="12"/>
        <v>0</v>
      </c>
      <c r="AM29" s="151">
        <f t="shared" si="13"/>
        <v>347820.94</v>
      </c>
      <c r="AN29" s="151">
        <f t="shared" si="14"/>
        <v>347946.16000000003</v>
      </c>
      <c r="AO29" s="152">
        <f t="shared" si="15"/>
        <v>125.22000000003027</v>
      </c>
      <c r="AP29" s="179">
        <f>'[1]410016'!$Y$15+'[1]410016'!$Y$34+'[1]410016'!$Y$37</f>
        <v>30411.54</v>
      </c>
      <c r="AQ29" s="179">
        <f>'[2]410016'!$Y$15+'[2]410016'!$Y$34+'[2]410016'!$Y$37</f>
        <v>30819.64</v>
      </c>
      <c r="AR29" s="180">
        <f t="shared" si="16"/>
        <v>408.09999999999854</v>
      </c>
      <c r="AS29" s="179">
        <f t="shared" si="17"/>
        <v>317409.40000000002</v>
      </c>
      <c r="AT29" s="179">
        <f t="shared" si="18"/>
        <v>317126.52</v>
      </c>
      <c r="AU29" s="180">
        <f t="shared" si="19"/>
        <v>-282.88000000000466</v>
      </c>
      <c r="AV29" s="181">
        <v>1</v>
      </c>
    </row>
    <row r="30" spans="1:48" hidden="1" x14ac:dyDescent="0.25">
      <c r="A30" s="8">
        <f>'Скорая медицинская помощь'!A30</f>
        <v>17</v>
      </c>
      <c r="B30" s="127" t="str">
        <f>'Скорая медицинская помощь'!C30</f>
        <v>ГБУЗ КК ПК ГДСП</v>
      </c>
      <c r="C30" s="145">
        <f>'Скорая медицинская помощь'!E30</f>
        <v>0</v>
      </c>
      <c r="D30" s="130">
        <f>'Скорая медицинская помощь'!I30</f>
        <v>0</v>
      </c>
      <c r="E30" s="161">
        <f t="shared" si="1"/>
        <v>0</v>
      </c>
      <c r="F30" s="145">
        <f>Поликлиника!E30</f>
        <v>0</v>
      </c>
      <c r="G30" s="130">
        <f>Поликлиника!I30</f>
        <v>0</v>
      </c>
      <c r="H30" s="146">
        <f t="shared" si="2"/>
        <v>0</v>
      </c>
      <c r="I30" s="147">
        <f>Поликлиника!S30</f>
        <v>0</v>
      </c>
      <c r="J30" s="147">
        <f>Поликлиника!W30</f>
        <v>0</v>
      </c>
      <c r="K30" s="146">
        <f t="shared" si="3"/>
        <v>0</v>
      </c>
      <c r="L30" s="130">
        <f>Поликлиника!AG30</f>
        <v>167.02</v>
      </c>
      <c r="M30" s="130">
        <f>Поликлиника!AK30</f>
        <v>167.02</v>
      </c>
      <c r="N30" s="146">
        <f t="shared" si="4"/>
        <v>0</v>
      </c>
      <c r="O30" s="136">
        <f>Поликлиника!AU30</f>
        <v>0</v>
      </c>
      <c r="P30" s="136">
        <f>Поликлиника!AY30</f>
        <v>0</v>
      </c>
      <c r="Q30" s="133">
        <f t="shared" si="5"/>
        <v>0</v>
      </c>
      <c r="R30" s="136">
        <f>Поликлиника!BI30</f>
        <v>0</v>
      </c>
      <c r="S30" s="136">
        <f>Поликлиника!BM30</f>
        <v>0</v>
      </c>
      <c r="T30" s="133">
        <f t="shared" si="6"/>
        <v>0</v>
      </c>
      <c r="U30" s="136">
        <f>Поликлиника!BW30</f>
        <v>1307.02</v>
      </c>
      <c r="V30" s="136">
        <f>Поликлиника!CA30</f>
        <v>1307.02</v>
      </c>
      <c r="W30" s="133">
        <f t="shared" si="7"/>
        <v>0</v>
      </c>
      <c r="X30" s="130">
        <f>Поликлиника!CM30</f>
        <v>0</v>
      </c>
      <c r="Y30" s="130">
        <f>Поликлиника!CQ30</f>
        <v>0</v>
      </c>
      <c r="Z30" s="146">
        <f t="shared" si="8"/>
        <v>0</v>
      </c>
      <c r="AA30" s="130">
        <f>Поликлиника!DA30</f>
        <v>179568</v>
      </c>
      <c r="AB30" s="130">
        <f>Поликлиника!DE30</f>
        <v>179568</v>
      </c>
      <c r="AC30" s="146">
        <f t="shared" si="9"/>
        <v>0</v>
      </c>
      <c r="AD30" s="147">
        <f>Поликлиника!DO30</f>
        <v>0</v>
      </c>
      <c r="AE30" s="147">
        <f>Поликлиника!DS30</f>
        <v>0</v>
      </c>
      <c r="AF30" s="148">
        <f t="shared" si="10"/>
        <v>0</v>
      </c>
      <c r="AG30" s="149">
        <f>'Круглосуточный стационар'!D30</f>
        <v>0</v>
      </c>
      <c r="AH30" s="150">
        <f>'Круглосуточный стационар'!J30</f>
        <v>0</v>
      </c>
      <c r="AI30" s="146">
        <f t="shared" si="11"/>
        <v>0</v>
      </c>
      <c r="AJ30" s="145">
        <f>'Дневной стационар'!D30</f>
        <v>0</v>
      </c>
      <c r="AK30" s="130">
        <f>'Дневной стационар'!L30</f>
        <v>0</v>
      </c>
      <c r="AL30" s="146">
        <f t="shared" si="12"/>
        <v>0</v>
      </c>
      <c r="AM30" s="151">
        <f t="shared" si="13"/>
        <v>181042.03999999998</v>
      </c>
      <c r="AN30" s="151">
        <f t="shared" si="14"/>
        <v>181042.03999999998</v>
      </c>
      <c r="AO30" s="152">
        <f t="shared" si="15"/>
        <v>0</v>
      </c>
      <c r="AP30" s="179">
        <f>'[1]410017'!$Y$15+'[1]410017'!$Y$34+'[1]410017'!$Y$37</f>
        <v>0</v>
      </c>
      <c r="AQ30" s="179">
        <f>'[2]410017'!$Y$15+'[2]410017'!$Y$34+'[2]410017'!$Y$37</f>
        <v>0</v>
      </c>
      <c r="AR30" s="180">
        <f t="shared" si="16"/>
        <v>0</v>
      </c>
      <c r="AS30" s="179">
        <f t="shared" si="17"/>
        <v>181042.03999999998</v>
      </c>
      <c r="AT30" s="179">
        <f t="shared" si="18"/>
        <v>181042.03999999998</v>
      </c>
      <c r="AU30" s="180">
        <f t="shared" si="19"/>
        <v>0</v>
      </c>
      <c r="AV30" s="181"/>
    </row>
    <row r="31" spans="1:48" x14ac:dyDescent="0.25">
      <c r="A31" s="8">
        <f>'Скорая медицинская помощь'!A31</f>
        <v>18</v>
      </c>
      <c r="B31" s="127" t="str">
        <f>'Скорая медицинская помощь'!C31</f>
        <v>ГБУЗ КК ЕРБ</v>
      </c>
      <c r="C31" s="145">
        <f>'Скорая медицинская помощь'!E31</f>
        <v>0</v>
      </c>
      <c r="D31" s="130">
        <f>'Скорая медицинская помощь'!I31</f>
        <v>0</v>
      </c>
      <c r="E31" s="161">
        <f t="shared" si="1"/>
        <v>0</v>
      </c>
      <c r="F31" s="145">
        <f>Поликлиника!E31</f>
        <v>296251.23</v>
      </c>
      <c r="G31" s="130">
        <f>Поликлиника!I31</f>
        <v>270499.62</v>
      </c>
      <c r="H31" s="146">
        <f t="shared" si="2"/>
        <v>-25751.609999999986</v>
      </c>
      <c r="I31" s="147">
        <f>Поликлиника!S31</f>
        <v>47059.820000000007</v>
      </c>
      <c r="J31" s="147">
        <f>Поликлиника!W31</f>
        <v>47059.820000000007</v>
      </c>
      <c r="K31" s="146">
        <f t="shared" si="3"/>
        <v>0</v>
      </c>
      <c r="L31" s="130">
        <f>Поликлиника!AG31</f>
        <v>263456.26999999996</v>
      </c>
      <c r="M31" s="130">
        <f>Поликлиника!AK31</f>
        <v>263456.26999999996</v>
      </c>
      <c r="N31" s="146">
        <f t="shared" si="4"/>
        <v>0</v>
      </c>
      <c r="O31" s="136">
        <f>Поликлиника!AU31</f>
        <v>19264.78</v>
      </c>
      <c r="P31" s="136">
        <f>Поликлиника!AY31</f>
        <v>19264.78</v>
      </c>
      <c r="Q31" s="133">
        <f t="shared" si="5"/>
        <v>0</v>
      </c>
      <c r="R31" s="136">
        <f>Поликлиника!BI31</f>
        <v>66815.540000000008</v>
      </c>
      <c r="S31" s="136">
        <f>Поликлиника!BM31</f>
        <v>66815.540000000008</v>
      </c>
      <c r="T31" s="133">
        <f t="shared" si="6"/>
        <v>0</v>
      </c>
      <c r="U31" s="136">
        <f>Поликлиника!BW31</f>
        <v>42465.439999999995</v>
      </c>
      <c r="V31" s="136">
        <f>Поликлиника!CA31</f>
        <v>42465.439999999995</v>
      </c>
      <c r="W31" s="133">
        <f t="shared" si="7"/>
        <v>0</v>
      </c>
      <c r="X31" s="130">
        <f>Поликлиника!CM31</f>
        <v>3673.06</v>
      </c>
      <c r="Y31" s="130">
        <f>Поликлиника!CQ31</f>
        <v>3673.06</v>
      </c>
      <c r="Z31" s="146">
        <f t="shared" si="8"/>
        <v>0</v>
      </c>
      <c r="AA31" s="130">
        <f>Поликлиника!DA31</f>
        <v>702907.75999999978</v>
      </c>
      <c r="AB31" s="130">
        <f>Поликлиника!DE31</f>
        <v>702907.75999999978</v>
      </c>
      <c r="AC31" s="146">
        <f t="shared" si="9"/>
        <v>0</v>
      </c>
      <c r="AD31" s="147">
        <f>Поликлиника!DO31</f>
        <v>-111133.00999999998</v>
      </c>
      <c r="AE31" s="147">
        <f>Поликлиника!DS31</f>
        <v>-111133.00999999998</v>
      </c>
      <c r="AF31" s="148">
        <f t="shared" si="10"/>
        <v>0</v>
      </c>
      <c r="AG31" s="149">
        <f>'Круглосуточный стационар'!D31</f>
        <v>1091636.2</v>
      </c>
      <c r="AH31" s="150">
        <f>'Круглосуточный стационар'!J31</f>
        <v>1091636.2</v>
      </c>
      <c r="AI31" s="146">
        <f t="shared" si="11"/>
        <v>0</v>
      </c>
      <c r="AJ31" s="145">
        <f>'Дневной стационар'!D31</f>
        <v>61844</v>
      </c>
      <c r="AK31" s="130">
        <f>'Дневной стационар'!L31</f>
        <v>61844</v>
      </c>
      <c r="AL31" s="146">
        <f t="shared" si="12"/>
        <v>0</v>
      </c>
      <c r="AM31" s="151">
        <f t="shared" si="13"/>
        <v>2484241.09</v>
      </c>
      <c r="AN31" s="151">
        <f t="shared" si="14"/>
        <v>2458489.48</v>
      </c>
      <c r="AO31" s="152">
        <f t="shared" si="15"/>
        <v>-25751.60999999987</v>
      </c>
      <c r="AP31" s="179">
        <f>'[1]410018'!$Y$15+'[1]410018'!$Y$34+'[1]410018'!$Y$37</f>
        <v>349908.08999999997</v>
      </c>
      <c r="AQ31" s="179">
        <f>'[2]410018'!$Y$15+'[2]410018'!$Y$34+'[2]410018'!$Y$37</f>
        <v>351763.07</v>
      </c>
      <c r="AR31" s="180">
        <f t="shared" si="16"/>
        <v>1854.9800000000396</v>
      </c>
      <c r="AS31" s="179">
        <f t="shared" si="17"/>
        <v>2134333</v>
      </c>
      <c r="AT31" s="179">
        <f t="shared" si="18"/>
        <v>2106726.41</v>
      </c>
      <c r="AU31" s="180">
        <f t="shared" si="19"/>
        <v>-27606.589999999851</v>
      </c>
      <c r="AV31" s="181">
        <v>1</v>
      </c>
    </row>
    <row r="32" spans="1:48" hidden="1" x14ac:dyDescent="0.25">
      <c r="A32" s="8">
        <f>'Скорая медицинская помощь'!A32</f>
        <v>19</v>
      </c>
      <c r="B32" s="127" t="str">
        <f>'Скорая медицинская помощь'!C32</f>
        <v>ГБУЗ КК ЕРСП</v>
      </c>
      <c r="C32" s="145">
        <f>'Скорая медицинская помощь'!E32</f>
        <v>0</v>
      </c>
      <c r="D32" s="130">
        <f>'Скорая медицинская помощь'!I32</f>
        <v>0</v>
      </c>
      <c r="E32" s="161">
        <f t="shared" si="1"/>
        <v>0</v>
      </c>
      <c r="F32" s="145">
        <f>Поликлиника!E32</f>
        <v>0</v>
      </c>
      <c r="G32" s="130">
        <f>Поликлиника!I32</f>
        <v>0</v>
      </c>
      <c r="H32" s="146">
        <f t="shared" si="2"/>
        <v>0</v>
      </c>
      <c r="I32" s="147">
        <f>Поликлиника!S32</f>
        <v>0</v>
      </c>
      <c r="J32" s="147">
        <f>Поликлиника!W32</f>
        <v>0</v>
      </c>
      <c r="K32" s="146">
        <f t="shared" si="3"/>
        <v>0</v>
      </c>
      <c r="L32" s="130">
        <f>Поликлиника!AG32</f>
        <v>726.16</v>
      </c>
      <c r="M32" s="130">
        <f>Поликлиника!AK32</f>
        <v>726.16</v>
      </c>
      <c r="N32" s="146">
        <f t="shared" si="4"/>
        <v>0</v>
      </c>
      <c r="O32" s="136">
        <f>Поликлиника!AU32</f>
        <v>0</v>
      </c>
      <c r="P32" s="136">
        <f>Поликлиника!AY32</f>
        <v>0</v>
      </c>
      <c r="Q32" s="133">
        <f t="shared" si="5"/>
        <v>0</v>
      </c>
      <c r="R32" s="136">
        <f>Поликлиника!BI32</f>
        <v>0</v>
      </c>
      <c r="S32" s="136">
        <f>Поликлиника!BM32</f>
        <v>0</v>
      </c>
      <c r="T32" s="133">
        <f t="shared" si="6"/>
        <v>0</v>
      </c>
      <c r="U32" s="136">
        <f>Поликлиника!BW32</f>
        <v>526.64</v>
      </c>
      <c r="V32" s="136">
        <f>Поликлиника!CA32</f>
        <v>526.64</v>
      </c>
      <c r="W32" s="133">
        <f t="shared" si="7"/>
        <v>0</v>
      </c>
      <c r="X32" s="130">
        <f>Поликлиника!CM32</f>
        <v>0</v>
      </c>
      <c r="Y32" s="130">
        <f>Поликлиника!CQ32</f>
        <v>0</v>
      </c>
      <c r="Z32" s="146">
        <f t="shared" si="8"/>
        <v>0</v>
      </c>
      <c r="AA32" s="130">
        <f>Поликлиника!DA32</f>
        <v>200516.31</v>
      </c>
      <c r="AB32" s="130">
        <f>Поликлиника!DE32</f>
        <v>200516.31</v>
      </c>
      <c r="AC32" s="146">
        <f t="shared" si="9"/>
        <v>0</v>
      </c>
      <c r="AD32" s="147">
        <f>Поликлиника!DO32</f>
        <v>0</v>
      </c>
      <c r="AE32" s="147">
        <f>Поликлиника!DS32</f>
        <v>0</v>
      </c>
      <c r="AF32" s="148">
        <f t="shared" si="10"/>
        <v>0</v>
      </c>
      <c r="AG32" s="149">
        <f>'Круглосуточный стационар'!D32</f>
        <v>0</v>
      </c>
      <c r="AH32" s="150">
        <f>'Круглосуточный стационар'!J32</f>
        <v>0</v>
      </c>
      <c r="AI32" s="146">
        <f t="shared" si="11"/>
        <v>0</v>
      </c>
      <c r="AJ32" s="145">
        <f>'Дневной стационар'!D32</f>
        <v>0</v>
      </c>
      <c r="AK32" s="130">
        <f>'Дневной стационар'!L32</f>
        <v>0</v>
      </c>
      <c r="AL32" s="146">
        <f t="shared" si="12"/>
        <v>0</v>
      </c>
      <c r="AM32" s="151">
        <f t="shared" si="13"/>
        <v>201769.11000000002</v>
      </c>
      <c r="AN32" s="151">
        <f t="shared" si="14"/>
        <v>201769.11000000002</v>
      </c>
      <c r="AO32" s="152">
        <f t="shared" si="15"/>
        <v>0</v>
      </c>
      <c r="AP32" s="179">
        <f>'[1]410019'!$Y$15+'[1]410019'!$Y$34+'[1]410019'!$Y$37</f>
        <v>0</v>
      </c>
      <c r="AQ32" s="179">
        <f>'[2]410019'!$Y$15+'[2]410019'!$Y$34+'[2]410019'!$Y$37</f>
        <v>0</v>
      </c>
      <c r="AR32" s="180">
        <f t="shared" si="16"/>
        <v>0</v>
      </c>
      <c r="AS32" s="179">
        <f t="shared" si="17"/>
        <v>201769.11000000002</v>
      </c>
      <c r="AT32" s="179">
        <f t="shared" si="18"/>
        <v>201769.11000000002</v>
      </c>
      <c r="AU32" s="180">
        <f t="shared" si="19"/>
        <v>0</v>
      </c>
      <c r="AV32" s="181"/>
    </row>
    <row r="33" spans="1:48" x14ac:dyDescent="0.25">
      <c r="A33" s="8">
        <f>'Скорая медицинская помощь'!A33</f>
        <v>20</v>
      </c>
      <c r="B33" s="127" t="str">
        <f>'Скорая медицинская помощь'!C33</f>
        <v>ГБУЗ КК "МИЛЬКОВСКАЯ РАЙОННАЯ БОЛЬНИЦА"</v>
      </c>
      <c r="C33" s="145">
        <f>'Скорая медицинская помощь'!E33</f>
        <v>54848.39</v>
      </c>
      <c r="D33" s="130">
        <f>'Скорая медицинская помощь'!I33</f>
        <v>54848.39</v>
      </c>
      <c r="E33" s="161">
        <f t="shared" si="1"/>
        <v>0</v>
      </c>
      <c r="F33" s="145">
        <f>Поликлиника!E33</f>
        <v>61397.159999999996</v>
      </c>
      <c r="G33" s="130">
        <f>Поликлиника!I33</f>
        <v>58078.76</v>
      </c>
      <c r="H33" s="146">
        <f t="shared" si="2"/>
        <v>-3318.3999999999942</v>
      </c>
      <c r="I33" s="147">
        <f>Поликлиника!S33</f>
        <v>0</v>
      </c>
      <c r="J33" s="147">
        <f>Поликлиника!W33</f>
        <v>0</v>
      </c>
      <c r="K33" s="146">
        <f t="shared" si="3"/>
        <v>0</v>
      </c>
      <c r="L33" s="130">
        <f>Поликлиника!AG33</f>
        <v>50161.230000000018</v>
      </c>
      <c r="M33" s="130">
        <f>Поликлиника!AK33</f>
        <v>50161.230000000018</v>
      </c>
      <c r="N33" s="146">
        <f t="shared" si="4"/>
        <v>0</v>
      </c>
      <c r="O33" s="136">
        <f>Поликлиника!AU33</f>
        <v>3167.93</v>
      </c>
      <c r="P33" s="136">
        <f>Поликлиника!AY33</f>
        <v>3167.93</v>
      </c>
      <c r="Q33" s="133">
        <f t="shared" si="5"/>
        <v>0</v>
      </c>
      <c r="R33" s="136">
        <f>Поликлиника!BI33</f>
        <v>11145.54</v>
      </c>
      <c r="S33" s="136">
        <f>Поликлиника!BM33</f>
        <v>11145.54</v>
      </c>
      <c r="T33" s="133">
        <f t="shared" si="6"/>
        <v>0</v>
      </c>
      <c r="U33" s="136">
        <f>Поликлиника!BW33</f>
        <v>2768.84</v>
      </c>
      <c r="V33" s="136">
        <f>Поликлиника!CA33</f>
        <v>2768.84</v>
      </c>
      <c r="W33" s="133">
        <f t="shared" si="7"/>
        <v>0</v>
      </c>
      <c r="X33" s="130">
        <f>Поликлиника!CM33</f>
        <v>722.86</v>
      </c>
      <c r="Y33" s="130">
        <f>Поликлиника!CQ33</f>
        <v>722.86</v>
      </c>
      <c r="Z33" s="146">
        <f t="shared" si="8"/>
        <v>0</v>
      </c>
      <c r="AA33" s="130">
        <f>Поликлиника!DA33</f>
        <v>148365.16999999998</v>
      </c>
      <c r="AB33" s="130">
        <f>Поликлиника!DE33</f>
        <v>148365.16999999998</v>
      </c>
      <c r="AC33" s="146">
        <f t="shared" si="9"/>
        <v>0</v>
      </c>
      <c r="AD33" s="147">
        <f>Поликлиника!DO33</f>
        <v>-39567.170000000006</v>
      </c>
      <c r="AE33" s="147">
        <f>Поликлиника!DS33</f>
        <v>-39567.170000000006</v>
      </c>
      <c r="AF33" s="148">
        <f t="shared" si="10"/>
        <v>0</v>
      </c>
      <c r="AG33" s="149">
        <f>'Круглосуточный стационар'!D33</f>
        <v>167175.85</v>
      </c>
      <c r="AH33" s="150">
        <f>'Круглосуточный стационар'!J33</f>
        <v>167175.85</v>
      </c>
      <c r="AI33" s="146">
        <f t="shared" si="11"/>
        <v>0</v>
      </c>
      <c r="AJ33" s="145">
        <f>'Дневной стационар'!D33</f>
        <v>72458</v>
      </c>
      <c r="AK33" s="130">
        <f>'Дневной стационар'!L33</f>
        <v>72458</v>
      </c>
      <c r="AL33" s="146">
        <f t="shared" si="12"/>
        <v>0</v>
      </c>
      <c r="AM33" s="151">
        <f t="shared" si="13"/>
        <v>532643.79999999993</v>
      </c>
      <c r="AN33" s="151">
        <f t="shared" si="14"/>
        <v>529325.4</v>
      </c>
      <c r="AO33" s="152">
        <f t="shared" si="15"/>
        <v>-3318.3999999999069</v>
      </c>
      <c r="AP33" s="179">
        <f>'[1]410028'!$Y$15+'[1]410028'!$Y$34+'[1]410028'!$Y$37</f>
        <v>55443.510000000009</v>
      </c>
      <c r="AQ33" s="179">
        <f>'[2]410028'!$Y$15+'[2]410028'!$Y$34+'[2]410028'!$Y$37</f>
        <v>55829.600000000006</v>
      </c>
      <c r="AR33" s="180">
        <f t="shared" si="16"/>
        <v>386.08999999999651</v>
      </c>
      <c r="AS33" s="179">
        <f t="shared" si="17"/>
        <v>477200.28999999992</v>
      </c>
      <c r="AT33" s="179">
        <f t="shared" si="18"/>
        <v>473495.80000000005</v>
      </c>
      <c r="AU33" s="180">
        <f t="shared" si="19"/>
        <v>-3704.4899999998743</v>
      </c>
      <c r="AV33" s="181">
        <v>1</v>
      </c>
    </row>
    <row r="34" spans="1:48" x14ac:dyDescent="0.25">
      <c r="A34" s="8">
        <f>'Скорая медицинская помощь'!A34</f>
        <v>21</v>
      </c>
      <c r="B34" s="127" t="str">
        <f>'Скорая медицинская помощь'!C34</f>
        <v>ГБУЗ КК "УСТЬ-БОЛЬШЕРЕЦКАЯ РБ"</v>
      </c>
      <c r="C34" s="145">
        <f>'Скорая медицинская помощь'!E34</f>
        <v>32692.1</v>
      </c>
      <c r="D34" s="130">
        <f>'Скорая медицинская помощь'!I34</f>
        <v>32692.1</v>
      </c>
      <c r="E34" s="161">
        <f t="shared" si="1"/>
        <v>0</v>
      </c>
      <c r="F34" s="145">
        <f>Поликлиника!E34</f>
        <v>29326.13</v>
      </c>
      <c r="G34" s="130">
        <f>Поликлиника!I34</f>
        <v>27755.149999999998</v>
      </c>
      <c r="H34" s="146">
        <f t="shared" si="2"/>
        <v>-1570.9800000000032</v>
      </c>
      <c r="I34" s="147">
        <f>Поликлиника!S34</f>
        <v>0</v>
      </c>
      <c r="J34" s="147">
        <f>Поликлиника!W34</f>
        <v>0</v>
      </c>
      <c r="K34" s="146">
        <f t="shared" si="3"/>
        <v>0</v>
      </c>
      <c r="L34" s="130">
        <f>Поликлиника!AG34</f>
        <v>44165.649999999994</v>
      </c>
      <c r="M34" s="130">
        <f>Поликлиника!AK34</f>
        <v>44165.649999999994</v>
      </c>
      <c r="N34" s="146">
        <f t="shared" si="4"/>
        <v>0</v>
      </c>
      <c r="O34" s="136">
        <f>Поликлиника!AU34</f>
        <v>1133.3499999999999</v>
      </c>
      <c r="P34" s="136">
        <f>Поликлиника!AY34</f>
        <v>1133.3499999999999</v>
      </c>
      <c r="Q34" s="133">
        <f t="shared" si="5"/>
        <v>0</v>
      </c>
      <c r="R34" s="136">
        <f>Поликлиника!BI34</f>
        <v>4065.11</v>
      </c>
      <c r="S34" s="136">
        <f>Поликлиника!BM34</f>
        <v>4065.11</v>
      </c>
      <c r="T34" s="133">
        <f t="shared" si="6"/>
        <v>0</v>
      </c>
      <c r="U34" s="136">
        <f>Поликлиника!BW34</f>
        <v>2198.31</v>
      </c>
      <c r="V34" s="136">
        <f>Поликлиника!CA34</f>
        <v>2198.31</v>
      </c>
      <c r="W34" s="133">
        <f t="shared" si="7"/>
        <v>0</v>
      </c>
      <c r="X34" s="130">
        <f>Поликлиника!CM34</f>
        <v>262.38</v>
      </c>
      <c r="Y34" s="130">
        <f>Поликлиника!CQ34</f>
        <v>262.38</v>
      </c>
      <c r="Z34" s="146">
        <f t="shared" si="8"/>
        <v>0</v>
      </c>
      <c r="AA34" s="130">
        <f>Поликлиника!DA34</f>
        <v>77544.890000000029</v>
      </c>
      <c r="AB34" s="130">
        <f>Поликлиника!DE34</f>
        <v>77544.890000000029</v>
      </c>
      <c r="AC34" s="146">
        <f t="shared" si="9"/>
        <v>0</v>
      </c>
      <c r="AD34" s="147">
        <f>Поликлиника!DO34</f>
        <v>-1845.6299999999999</v>
      </c>
      <c r="AE34" s="147">
        <f>Поликлиника!DS34</f>
        <v>-1845.6299999999999</v>
      </c>
      <c r="AF34" s="148">
        <f t="shared" si="10"/>
        <v>0</v>
      </c>
      <c r="AG34" s="149">
        <f>'Круглосуточный стационар'!D34</f>
        <v>57462.21</v>
      </c>
      <c r="AH34" s="150">
        <f>'Круглосуточный стационар'!J34</f>
        <v>57462.21</v>
      </c>
      <c r="AI34" s="146">
        <f t="shared" si="11"/>
        <v>0</v>
      </c>
      <c r="AJ34" s="145">
        <f>'Дневной стационар'!D34</f>
        <v>9928</v>
      </c>
      <c r="AK34" s="130">
        <f>'Дневной стационар'!L34</f>
        <v>9928</v>
      </c>
      <c r="AL34" s="146">
        <f t="shared" si="12"/>
        <v>0</v>
      </c>
      <c r="AM34" s="151">
        <f t="shared" si="13"/>
        <v>256932.5</v>
      </c>
      <c r="AN34" s="151">
        <f t="shared" si="14"/>
        <v>255361.52000000002</v>
      </c>
      <c r="AO34" s="152">
        <f t="shared" si="15"/>
        <v>-1570.9799999999814</v>
      </c>
      <c r="AP34" s="179">
        <f>'[1]410029'!$Y$15+'[1]410029'!$Y$34+'[1]410029'!$Y$37</f>
        <v>5679.369999999999</v>
      </c>
      <c r="AQ34" s="179">
        <f>'[2]410029'!$Y$15+'[2]410029'!$Y$34+'[2]410029'!$Y$37</f>
        <v>5808.08</v>
      </c>
      <c r="AR34" s="180">
        <f t="shared" si="16"/>
        <v>128.71000000000095</v>
      </c>
      <c r="AS34" s="179">
        <f t="shared" si="17"/>
        <v>251253.13</v>
      </c>
      <c r="AT34" s="179">
        <f t="shared" si="18"/>
        <v>249553.44000000003</v>
      </c>
      <c r="AU34" s="180">
        <f t="shared" si="19"/>
        <v>-1699.6899999999732</v>
      </c>
      <c r="AV34" s="181">
        <v>1</v>
      </c>
    </row>
    <row r="35" spans="1:48" x14ac:dyDescent="0.25">
      <c r="A35" s="8">
        <f>'Скорая медицинская помощь'!A35</f>
        <v>22</v>
      </c>
      <c r="B35" s="127" t="str">
        <f>'Скорая медицинская помощь'!C35</f>
        <v>ГБУЗ "УСТЬ-КАМЧАТСКАЯ РБ"</v>
      </c>
      <c r="C35" s="145">
        <f>'Скорая медицинская помощь'!E35</f>
        <v>26597.15</v>
      </c>
      <c r="D35" s="130">
        <f>'Скорая медицинская помощь'!I35</f>
        <v>26597.15</v>
      </c>
      <c r="E35" s="161">
        <f t="shared" si="1"/>
        <v>0</v>
      </c>
      <c r="F35" s="145">
        <f>Поликлиника!E35</f>
        <v>25167.420000000002</v>
      </c>
      <c r="G35" s="130">
        <f>Поликлиника!I35</f>
        <v>23816.140000000003</v>
      </c>
      <c r="H35" s="146">
        <f t="shared" si="2"/>
        <v>-1351.2799999999988</v>
      </c>
      <c r="I35" s="147">
        <f>Поликлиника!S35</f>
        <v>0</v>
      </c>
      <c r="J35" s="147">
        <f>Поликлиника!W35</f>
        <v>0</v>
      </c>
      <c r="K35" s="146">
        <f t="shared" si="3"/>
        <v>0</v>
      </c>
      <c r="L35" s="130">
        <f>Поликлиника!AG35</f>
        <v>37787.85</v>
      </c>
      <c r="M35" s="130">
        <f>Поликлиника!AK35</f>
        <v>37787.85</v>
      </c>
      <c r="N35" s="146">
        <f t="shared" si="4"/>
        <v>0</v>
      </c>
      <c r="O35" s="136">
        <f>Поликлиника!AU35</f>
        <v>972.91</v>
      </c>
      <c r="P35" s="136">
        <f>Поликлиника!AY35</f>
        <v>972.91</v>
      </c>
      <c r="Q35" s="133">
        <f t="shared" si="5"/>
        <v>0</v>
      </c>
      <c r="R35" s="136">
        <f>Поликлиника!BI35</f>
        <v>3431.84</v>
      </c>
      <c r="S35" s="136">
        <f>Поликлиника!BM35</f>
        <v>3431.84</v>
      </c>
      <c r="T35" s="133">
        <f t="shared" si="6"/>
        <v>0</v>
      </c>
      <c r="U35" s="136">
        <f>Поликлиника!BW35</f>
        <v>188.71</v>
      </c>
      <c r="V35" s="136">
        <f>Поликлиника!CA35</f>
        <v>188.71</v>
      </c>
      <c r="W35" s="133">
        <f t="shared" si="7"/>
        <v>0</v>
      </c>
      <c r="X35" s="130">
        <f>Поликлиника!CM35</f>
        <v>221.85999999999999</v>
      </c>
      <c r="Y35" s="130">
        <f>Поликлиника!CQ35</f>
        <v>221.85999999999999</v>
      </c>
      <c r="Z35" s="146">
        <f t="shared" si="8"/>
        <v>0</v>
      </c>
      <c r="AA35" s="130">
        <f>Поликлиника!DA35</f>
        <v>59606.48</v>
      </c>
      <c r="AB35" s="130">
        <f>Поликлиника!DE35</f>
        <v>59606.48</v>
      </c>
      <c r="AC35" s="146">
        <f t="shared" si="9"/>
        <v>0</v>
      </c>
      <c r="AD35" s="147">
        <f>Поликлиника!DO35</f>
        <v>-1226.3100000000002</v>
      </c>
      <c r="AE35" s="147">
        <f>Поликлиника!DS35</f>
        <v>-1226.3100000000002</v>
      </c>
      <c r="AF35" s="148">
        <f t="shared" si="10"/>
        <v>0</v>
      </c>
      <c r="AG35" s="149">
        <f>'Круглосуточный стационар'!D35</f>
        <v>59912.98</v>
      </c>
      <c r="AH35" s="150">
        <f>'Круглосуточный стационар'!J35</f>
        <v>59912.98</v>
      </c>
      <c r="AI35" s="146">
        <f t="shared" si="11"/>
        <v>0</v>
      </c>
      <c r="AJ35" s="145">
        <f>'Дневной стационар'!D35</f>
        <v>16455</v>
      </c>
      <c r="AK35" s="130">
        <f>'Дневной стационар'!L35</f>
        <v>16455</v>
      </c>
      <c r="AL35" s="146">
        <f t="shared" si="12"/>
        <v>0</v>
      </c>
      <c r="AM35" s="151">
        <f t="shared" si="13"/>
        <v>229115.89</v>
      </c>
      <c r="AN35" s="151">
        <f t="shared" si="14"/>
        <v>227764.61000000002</v>
      </c>
      <c r="AO35" s="152">
        <f t="shared" si="15"/>
        <v>-1351.2799999999988</v>
      </c>
      <c r="AP35" s="179">
        <f>'[1]410030'!$Y$15+'[1]410030'!$Y$34+'[1]410030'!$Y$37</f>
        <v>3990.3900000000003</v>
      </c>
      <c r="AQ35" s="179">
        <f>'[2]410030'!$Y$15+'[2]410030'!$Y$34+'[2]410030'!$Y$37</f>
        <v>4080.4800000000005</v>
      </c>
      <c r="AR35" s="180">
        <f t="shared" si="16"/>
        <v>90.090000000000146</v>
      </c>
      <c r="AS35" s="179">
        <f t="shared" si="17"/>
        <v>225125.5</v>
      </c>
      <c r="AT35" s="179">
        <f t="shared" si="18"/>
        <v>223684.13</v>
      </c>
      <c r="AU35" s="180">
        <f t="shared" si="19"/>
        <v>-1441.3699999999953</v>
      </c>
      <c r="AV35" s="181">
        <v>1</v>
      </c>
    </row>
    <row r="36" spans="1:48" x14ac:dyDescent="0.25">
      <c r="A36" s="8">
        <f>'Скорая медицинская помощь'!A36</f>
        <v>23</v>
      </c>
      <c r="B36" s="127" t="str">
        <f>'Скорая медицинская помощь'!C36</f>
        <v>ГБУЗ КК "КЛЮЧЕВСКАЯ РАЙОННАЯ БОЛЬНИЦА"</v>
      </c>
      <c r="C36" s="145">
        <f>'Скорая медицинская помощь'!E36</f>
        <v>34717.97</v>
      </c>
      <c r="D36" s="130">
        <f>'Скорая медицинская помощь'!I36</f>
        <v>34717.97</v>
      </c>
      <c r="E36" s="161">
        <f t="shared" si="1"/>
        <v>0</v>
      </c>
      <c r="F36" s="145">
        <f>Поликлиника!E36</f>
        <v>35435.25</v>
      </c>
      <c r="G36" s="130">
        <f>Поликлиника!I36</f>
        <v>33758.350000000006</v>
      </c>
      <c r="H36" s="146">
        <f t="shared" si="2"/>
        <v>-1676.8999999999942</v>
      </c>
      <c r="I36" s="147">
        <f>Поликлиника!S36</f>
        <v>0</v>
      </c>
      <c r="J36" s="147">
        <f>Поликлиника!W36</f>
        <v>0</v>
      </c>
      <c r="K36" s="146">
        <f t="shared" si="3"/>
        <v>0</v>
      </c>
      <c r="L36" s="130">
        <f>Поликлиника!AG36</f>
        <v>14685.899999999998</v>
      </c>
      <c r="M36" s="130">
        <f>Поликлиника!AK36</f>
        <v>14685.899999999998</v>
      </c>
      <c r="N36" s="146">
        <f t="shared" si="4"/>
        <v>0</v>
      </c>
      <c r="O36" s="136">
        <f>Поликлиника!AU36</f>
        <v>1676.14</v>
      </c>
      <c r="P36" s="136">
        <f>Поликлиника!AY36</f>
        <v>1676.14</v>
      </c>
      <c r="Q36" s="133">
        <f t="shared" si="5"/>
        <v>0</v>
      </c>
      <c r="R36" s="136">
        <f>Поликлиника!BI36</f>
        <v>6299.54</v>
      </c>
      <c r="S36" s="136">
        <f>Поликлиника!BM36</f>
        <v>6299.54</v>
      </c>
      <c r="T36" s="133">
        <f t="shared" si="6"/>
        <v>0</v>
      </c>
      <c r="U36" s="136">
        <f>Поликлиника!BW36</f>
        <v>1437.3799999999999</v>
      </c>
      <c r="V36" s="136">
        <f>Поликлиника!CA36</f>
        <v>1437.3799999999999</v>
      </c>
      <c r="W36" s="133">
        <f t="shared" si="7"/>
        <v>0</v>
      </c>
      <c r="X36" s="130">
        <f>Поликлиника!CM36</f>
        <v>370.18</v>
      </c>
      <c r="Y36" s="130">
        <f>Поликлиника!CQ36</f>
        <v>370.18</v>
      </c>
      <c r="Z36" s="146">
        <f t="shared" si="8"/>
        <v>0</v>
      </c>
      <c r="AA36" s="130">
        <f>Поликлиника!DA36</f>
        <v>51306.090000000004</v>
      </c>
      <c r="AB36" s="130">
        <f>Поликлиника!DE36</f>
        <v>51306.090000000004</v>
      </c>
      <c r="AC36" s="146">
        <f t="shared" si="9"/>
        <v>0</v>
      </c>
      <c r="AD36" s="147">
        <f>Поликлиника!DO36</f>
        <v>-10072.91</v>
      </c>
      <c r="AE36" s="147">
        <f>Поликлиника!DS36</f>
        <v>-10072.91</v>
      </c>
      <c r="AF36" s="148">
        <f t="shared" si="10"/>
        <v>0</v>
      </c>
      <c r="AG36" s="149">
        <f>'Круглосуточный стационар'!D36</f>
        <v>80671.88</v>
      </c>
      <c r="AH36" s="150">
        <f>'Круглосуточный стационар'!J36</f>
        <v>80671.88</v>
      </c>
      <c r="AI36" s="146">
        <f t="shared" si="11"/>
        <v>0</v>
      </c>
      <c r="AJ36" s="145">
        <f>'Дневной стационар'!D36</f>
        <v>19165</v>
      </c>
      <c r="AK36" s="130">
        <f>'Дневной стационар'!L36</f>
        <v>19165</v>
      </c>
      <c r="AL36" s="146">
        <f t="shared" si="12"/>
        <v>0</v>
      </c>
      <c r="AM36" s="151">
        <f t="shared" si="13"/>
        <v>235692.41999999998</v>
      </c>
      <c r="AN36" s="151">
        <f t="shared" si="14"/>
        <v>234015.52</v>
      </c>
      <c r="AO36" s="152">
        <f t="shared" si="15"/>
        <v>-1676.8999999999942</v>
      </c>
      <c r="AP36" s="179">
        <f>'[1]410031'!$Y$15+'[1]410031'!$Y$34+'[1]410031'!$Y$37</f>
        <v>15255.31</v>
      </c>
      <c r="AQ36" s="179">
        <f>'[2]410031'!$Y$15+'[2]410031'!$Y$34+'[2]410031'!$Y$37</f>
        <v>15412.03</v>
      </c>
      <c r="AR36" s="180">
        <f t="shared" si="16"/>
        <v>156.72000000000116</v>
      </c>
      <c r="AS36" s="179">
        <f t="shared" si="17"/>
        <v>220437.11</v>
      </c>
      <c r="AT36" s="179">
        <f t="shared" si="18"/>
        <v>218603.49</v>
      </c>
      <c r="AU36" s="180">
        <f t="shared" si="19"/>
        <v>-1833.6199999999953</v>
      </c>
      <c r="AV36" s="181">
        <v>1</v>
      </c>
    </row>
    <row r="37" spans="1:48" x14ac:dyDescent="0.25">
      <c r="A37" s="8">
        <f>'Скорая медицинская помощь'!A37</f>
        <v>24</v>
      </c>
      <c r="B37" s="127" t="str">
        <f>'Скорая медицинская помощь'!C37</f>
        <v>ГБУЗ КК СРБ</v>
      </c>
      <c r="C37" s="145">
        <f>'Скорая медицинская помощь'!E37</f>
        <v>15880.96</v>
      </c>
      <c r="D37" s="130">
        <f>'Скорая медицинская помощь'!I37</f>
        <v>15880.96</v>
      </c>
      <c r="E37" s="161">
        <f t="shared" si="1"/>
        <v>0</v>
      </c>
      <c r="F37" s="145">
        <f>Поликлиника!E37</f>
        <v>13425.13</v>
      </c>
      <c r="G37" s="130">
        <f>Поликлиника!I37</f>
        <v>12666.41</v>
      </c>
      <c r="H37" s="146">
        <f t="shared" si="2"/>
        <v>-758.71999999999935</v>
      </c>
      <c r="I37" s="147">
        <f>Поликлиника!S37</f>
        <v>0</v>
      </c>
      <c r="J37" s="147">
        <f>Поликлиника!W37</f>
        <v>0</v>
      </c>
      <c r="K37" s="146">
        <f t="shared" si="3"/>
        <v>0</v>
      </c>
      <c r="L37" s="130">
        <f>Поликлиника!AG37</f>
        <v>59942.719999999994</v>
      </c>
      <c r="M37" s="130">
        <f>Поликлиника!AK37</f>
        <v>59942.719999999994</v>
      </c>
      <c r="N37" s="146">
        <f t="shared" si="4"/>
        <v>0</v>
      </c>
      <c r="O37" s="136">
        <f>Поликлиника!AU37</f>
        <v>785.16</v>
      </c>
      <c r="P37" s="136">
        <f>Поликлиника!AY37</f>
        <v>785.16</v>
      </c>
      <c r="Q37" s="133">
        <f t="shared" si="5"/>
        <v>0</v>
      </c>
      <c r="R37" s="136">
        <f>Поликлиника!BI37</f>
        <v>2013.04</v>
      </c>
      <c r="S37" s="136">
        <f>Поликлиника!BM37</f>
        <v>2013.04</v>
      </c>
      <c r="T37" s="133">
        <f t="shared" si="6"/>
        <v>0</v>
      </c>
      <c r="U37" s="136">
        <f>Поликлиника!BW37</f>
        <v>1565.45</v>
      </c>
      <c r="V37" s="136">
        <f>Поликлиника!CA37</f>
        <v>1565.45</v>
      </c>
      <c r="W37" s="133">
        <f t="shared" si="7"/>
        <v>0</v>
      </c>
      <c r="X37" s="130">
        <f>Поликлиника!CM37</f>
        <v>149.07</v>
      </c>
      <c r="Y37" s="130">
        <f>Поликлиника!CQ37</f>
        <v>149.07</v>
      </c>
      <c r="Z37" s="146">
        <f t="shared" si="8"/>
        <v>0</v>
      </c>
      <c r="AA37" s="130">
        <f>Поликлиника!DA37</f>
        <v>134751.97</v>
      </c>
      <c r="AB37" s="130">
        <f>Поликлиника!DE37</f>
        <v>134751.97</v>
      </c>
      <c r="AC37" s="146">
        <f t="shared" si="9"/>
        <v>0</v>
      </c>
      <c r="AD37" s="147">
        <f>Поликлиника!DO37</f>
        <v>-2217.9700000000003</v>
      </c>
      <c r="AE37" s="147">
        <f>Поликлиника!DS37</f>
        <v>-2217.9700000000003</v>
      </c>
      <c r="AF37" s="148">
        <f t="shared" si="10"/>
        <v>0</v>
      </c>
      <c r="AG37" s="149">
        <f>'Круглосуточный стационар'!D37</f>
        <v>46671.54</v>
      </c>
      <c r="AH37" s="150">
        <f>'Круглосуточный стационар'!J37</f>
        <v>46671.54</v>
      </c>
      <c r="AI37" s="146">
        <f t="shared" si="11"/>
        <v>0</v>
      </c>
      <c r="AJ37" s="145">
        <f>'Дневной стационар'!D37</f>
        <v>11102</v>
      </c>
      <c r="AK37" s="130">
        <f>'Дневной стационар'!L37</f>
        <v>11102</v>
      </c>
      <c r="AL37" s="146">
        <f t="shared" si="12"/>
        <v>0</v>
      </c>
      <c r="AM37" s="151">
        <f t="shared" si="13"/>
        <v>284069.07</v>
      </c>
      <c r="AN37" s="151">
        <f t="shared" si="14"/>
        <v>283310.34999999998</v>
      </c>
      <c r="AO37" s="152">
        <f t="shared" si="15"/>
        <v>-758.72000000003027</v>
      </c>
      <c r="AP37" s="179">
        <f>'[1]410032'!$Y$15+'[1]410032'!$Y$34+'[1]410032'!$Y$37</f>
        <v>57356.890000000007</v>
      </c>
      <c r="AQ37" s="179">
        <f>'[2]410032'!$Y$15+'[2]410032'!$Y$34+'[2]410032'!$Y$37</f>
        <v>57457.280000000006</v>
      </c>
      <c r="AR37" s="180">
        <f t="shared" si="16"/>
        <v>100.38999999999942</v>
      </c>
      <c r="AS37" s="179">
        <f t="shared" si="17"/>
        <v>226712.18</v>
      </c>
      <c r="AT37" s="179">
        <f t="shared" si="18"/>
        <v>225853.06999999998</v>
      </c>
      <c r="AU37" s="180">
        <f t="shared" si="19"/>
        <v>-859.11000000001513</v>
      </c>
      <c r="AV37" s="181">
        <v>1</v>
      </c>
    </row>
    <row r="38" spans="1:48" ht="15.75" customHeight="1" x14ac:dyDescent="0.25">
      <c r="A38" s="8">
        <f>'Скорая медицинская помощь'!A38</f>
        <v>25</v>
      </c>
      <c r="B38" s="127" t="str">
        <f>'Скорая медицинская помощь'!C38</f>
        <v>ГБУЗ КК БЫСТРИНСКАЯ РБ</v>
      </c>
      <c r="C38" s="145">
        <f>'Скорая медицинская помощь'!E38</f>
        <v>18345.060000000001</v>
      </c>
      <c r="D38" s="130">
        <f>'Скорая медицинская помощь'!I38</f>
        <v>18345.060000000001</v>
      </c>
      <c r="E38" s="161">
        <f t="shared" si="1"/>
        <v>0</v>
      </c>
      <c r="F38" s="145">
        <f>Поликлиника!E38</f>
        <v>17045.580000000002</v>
      </c>
      <c r="G38" s="130">
        <f>Поликлиника!I38</f>
        <v>16188.68</v>
      </c>
      <c r="H38" s="146">
        <f t="shared" si="2"/>
        <v>-856.90000000000146</v>
      </c>
      <c r="I38" s="147">
        <f>Поликлиника!S38</f>
        <v>0</v>
      </c>
      <c r="J38" s="147">
        <f>Поликлиника!W38</f>
        <v>0</v>
      </c>
      <c r="K38" s="146">
        <f t="shared" si="3"/>
        <v>0</v>
      </c>
      <c r="L38" s="130">
        <f>Поликлиника!AG38</f>
        <v>24311.46</v>
      </c>
      <c r="M38" s="130">
        <f>Поликлиника!AK38</f>
        <v>24311.46</v>
      </c>
      <c r="N38" s="146">
        <f t="shared" si="4"/>
        <v>0</v>
      </c>
      <c r="O38" s="136">
        <f>Поликлиника!AU38</f>
        <v>518.89</v>
      </c>
      <c r="P38" s="136">
        <f>Поликлиника!AY38</f>
        <v>518.89</v>
      </c>
      <c r="Q38" s="133">
        <f t="shared" si="5"/>
        <v>0</v>
      </c>
      <c r="R38" s="136">
        <f>Поликлиника!BI38</f>
        <v>1645.4</v>
      </c>
      <c r="S38" s="136">
        <f>Поликлиника!BM38</f>
        <v>1645.4</v>
      </c>
      <c r="T38" s="133">
        <f t="shared" si="6"/>
        <v>0</v>
      </c>
      <c r="U38" s="136">
        <f>Поликлиника!BW38</f>
        <v>51.47</v>
      </c>
      <c r="V38" s="136">
        <f>Поликлиника!CA38</f>
        <v>51.47</v>
      </c>
      <c r="W38" s="133">
        <f t="shared" si="7"/>
        <v>0</v>
      </c>
      <c r="X38" s="130">
        <f>Поликлиника!CM38</f>
        <v>75.550000000000011</v>
      </c>
      <c r="Y38" s="130">
        <f>Поликлиника!CQ38</f>
        <v>75.550000000000011</v>
      </c>
      <c r="Z38" s="146">
        <f t="shared" si="8"/>
        <v>0</v>
      </c>
      <c r="AA38" s="130">
        <f>Поликлиника!DA38</f>
        <v>47452.070000000007</v>
      </c>
      <c r="AB38" s="130">
        <f>Поликлиника!DE38</f>
        <v>47452.070000000007</v>
      </c>
      <c r="AC38" s="146">
        <f t="shared" si="9"/>
        <v>0</v>
      </c>
      <c r="AD38" s="147">
        <f>Поликлиника!DO38</f>
        <v>-225.03</v>
      </c>
      <c r="AE38" s="147">
        <f>Поликлиника!DS38</f>
        <v>-225.03</v>
      </c>
      <c r="AF38" s="148">
        <f t="shared" si="10"/>
        <v>0</v>
      </c>
      <c r="AG38" s="149">
        <f>'Круглосуточный стационар'!D38</f>
        <v>41837.75</v>
      </c>
      <c r="AH38" s="150">
        <f>'Круглосуточный стационар'!J38</f>
        <v>41837.75</v>
      </c>
      <c r="AI38" s="146">
        <f t="shared" si="11"/>
        <v>0</v>
      </c>
      <c r="AJ38" s="145">
        <f>'Дневной стационар'!D38</f>
        <v>12476</v>
      </c>
      <c r="AK38" s="130">
        <f>'Дневной стационар'!L38</f>
        <v>12476</v>
      </c>
      <c r="AL38" s="146">
        <f t="shared" si="12"/>
        <v>0</v>
      </c>
      <c r="AM38" s="151">
        <f t="shared" si="13"/>
        <v>163534.20000000001</v>
      </c>
      <c r="AN38" s="151">
        <f t="shared" si="14"/>
        <v>162677.30000000002</v>
      </c>
      <c r="AO38" s="152">
        <f t="shared" si="15"/>
        <v>-856.89999999999418</v>
      </c>
      <c r="AP38" s="179">
        <f>'[1]410033'!$Y$15+'[1]410033'!$Y$34+'[1]410033'!$Y$37</f>
        <v>1241.8</v>
      </c>
      <c r="AQ38" s="179">
        <f>'[2]410033'!$Y$15+'[2]410033'!$Y$34+'[2]410033'!$Y$37</f>
        <v>1343.54</v>
      </c>
      <c r="AR38" s="180">
        <f t="shared" si="16"/>
        <v>101.74000000000001</v>
      </c>
      <c r="AS38" s="179">
        <f t="shared" si="17"/>
        <v>162292.40000000002</v>
      </c>
      <c r="AT38" s="179">
        <f t="shared" si="18"/>
        <v>161333.76000000001</v>
      </c>
      <c r="AU38" s="180">
        <f t="shared" si="19"/>
        <v>-958.64000000001397</v>
      </c>
      <c r="AV38" s="181">
        <v>1</v>
      </c>
    </row>
    <row r="39" spans="1:48" x14ac:dyDescent="0.25">
      <c r="A39" s="8">
        <f>'Скорая медицинская помощь'!A39</f>
        <v>26</v>
      </c>
      <c r="B39" s="127" t="str">
        <f>'Скорая медицинская помощь'!C39</f>
        <v>ГБУЗ КК ВГБ</v>
      </c>
      <c r="C39" s="145">
        <f>'Скорая медицинская помощь'!E39</f>
        <v>154845.58000000002</v>
      </c>
      <c r="D39" s="130">
        <f>'Скорая медицинская помощь'!I39</f>
        <v>154845.58000000002</v>
      </c>
      <c r="E39" s="161">
        <f t="shared" si="1"/>
        <v>0</v>
      </c>
      <c r="F39" s="145">
        <f>Поликлиника!E39</f>
        <v>136861.93</v>
      </c>
      <c r="G39" s="130">
        <f>Поликлиника!I39</f>
        <v>128896.18</v>
      </c>
      <c r="H39" s="146">
        <f t="shared" si="2"/>
        <v>-7965.75</v>
      </c>
      <c r="I39" s="147">
        <f>Поликлиника!S39</f>
        <v>0</v>
      </c>
      <c r="J39" s="147">
        <f>Поликлиника!W39</f>
        <v>0</v>
      </c>
      <c r="K39" s="146">
        <f t="shared" si="3"/>
        <v>0</v>
      </c>
      <c r="L39" s="130">
        <f>Поликлиника!AG39</f>
        <v>53746.600000000006</v>
      </c>
      <c r="M39" s="130">
        <f>Поликлиника!AK39</f>
        <v>53746.600000000006</v>
      </c>
      <c r="N39" s="146">
        <f t="shared" si="4"/>
        <v>0</v>
      </c>
      <c r="O39" s="136">
        <f>Поликлиника!AU39</f>
        <v>6653.96</v>
      </c>
      <c r="P39" s="136">
        <f>Поликлиника!AY39</f>
        <v>6653.96</v>
      </c>
      <c r="Q39" s="133">
        <f t="shared" si="5"/>
        <v>0</v>
      </c>
      <c r="R39" s="136">
        <f>Поликлиника!BI39</f>
        <v>19152.84</v>
      </c>
      <c r="S39" s="136">
        <f>Поликлиника!BM39</f>
        <v>19152.84</v>
      </c>
      <c r="T39" s="133">
        <f t="shared" si="6"/>
        <v>0</v>
      </c>
      <c r="U39" s="136">
        <f>Поликлиника!BW39</f>
        <v>9406.5999999999985</v>
      </c>
      <c r="V39" s="136">
        <f>Поликлиника!CA39</f>
        <v>9406.5999999999985</v>
      </c>
      <c r="W39" s="133">
        <f t="shared" si="7"/>
        <v>0</v>
      </c>
      <c r="X39" s="130">
        <f>Поликлиника!CM39</f>
        <v>1176.33</v>
      </c>
      <c r="Y39" s="130">
        <f>Поликлиника!CQ39</f>
        <v>1176.33</v>
      </c>
      <c r="Z39" s="146">
        <f t="shared" si="8"/>
        <v>0</v>
      </c>
      <c r="AA39" s="130">
        <f>Поликлиника!DA39</f>
        <v>254726.73999999996</v>
      </c>
      <c r="AB39" s="130">
        <f>Поликлиника!DE39</f>
        <v>254726.73999999996</v>
      </c>
      <c r="AC39" s="146">
        <f t="shared" si="9"/>
        <v>0</v>
      </c>
      <c r="AD39" s="147">
        <f>Поликлиника!DO39</f>
        <v>-25397.01</v>
      </c>
      <c r="AE39" s="147">
        <f>Поликлиника!DS39</f>
        <v>-25397.01</v>
      </c>
      <c r="AF39" s="148">
        <f t="shared" si="10"/>
        <v>0</v>
      </c>
      <c r="AG39" s="149">
        <f>'Круглосуточный стационар'!D39</f>
        <v>294949.65999999997</v>
      </c>
      <c r="AH39" s="150">
        <f>'Круглосуточный стационар'!J39</f>
        <v>294949.65999999997</v>
      </c>
      <c r="AI39" s="146">
        <f t="shared" si="11"/>
        <v>0</v>
      </c>
      <c r="AJ39" s="145">
        <f>'Дневной стационар'!D39</f>
        <v>34872</v>
      </c>
      <c r="AK39" s="130">
        <f>'Дневной стационар'!L39</f>
        <v>34872</v>
      </c>
      <c r="AL39" s="146">
        <f t="shared" si="12"/>
        <v>0</v>
      </c>
      <c r="AM39" s="151">
        <f t="shared" si="13"/>
        <v>940995.22999999986</v>
      </c>
      <c r="AN39" s="151">
        <f t="shared" si="14"/>
        <v>933029.47999999986</v>
      </c>
      <c r="AO39" s="152">
        <f t="shared" si="15"/>
        <v>-7965.75</v>
      </c>
      <c r="AP39" s="179">
        <f>'[1]410035'!$Y$15+'[1]410035'!$Y$34+'[1]410035'!$Y$37</f>
        <v>37011.800000000003</v>
      </c>
      <c r="AQ39" s="179">
        <f>'[2]410035'!$Y$15+'[2]410035'!$Y$34+'[2]410035'!$Y$37</f>
        <v>37887.919999999998</v>
      </c>
      <c r="AR39" s="180">
        <f t="shared" si="16"/>
        <v>876.11999999999534</v>
      </c>
      <c r="AS39" s="179">
        <f t="shared" si="17"/>
        <v>903983.42999999982</v>
      </c>
      <c r="AT39" s="179">
        <f t="shared" si="18"/>
        <v>895141.55999999982</v>
      </c>
      <c r="AU39" s="180">
        <f t="shared" si="19"/>
        <v>-8841.8699999999953</v>
      </c>
      <c r="AV39" s="181">
        <v>1</v>
      </c>
    </row>
    <row r="40" spans="1:48" x14ac:dyDescent="0.25">
      <c r="A40" s="8">
        <f>'Скорая медицинская помощь'!A40</f>
        <v>27</v>
      </c>
      <c r="B40" s="127" t="str">
        <f>'Скорая медицинская помощь'!C40</f>
        <v>ГБУЗ КК НРБ</v>
      </c>
      <c r="C40" s="145">
        <f>'Скорая медицинская помощь'!E40</f>
        <v>0</v>
      </c>
      <c r="D40" s="130">
        <f>'Скорая медицинская помощь'!I40</f>
        <v>0</v>
      </c>
      <c r="E40" s="161">
        <f t="shared" si="1"/>
        <v>0</v>
      </c>
      <c r="F40" s="145">
        <f>Поликлиника!E40</f>
        <v>1184.68</v>
      </c>
      <c r="G40" s="130">
        <f>Поликлиника!I40</f>
        <v>1188.3599999999999</v>
      </c>
      <c r="H40" s="146">
        <f t="shared" si="2"/>
        <v>3.6799999999998363</v>
      </c>
      <c r="I40" s="147">
        <f>Поликлиника!S40</f>
        <v>0</v>
      </c>
      <c r="J40" s="147">
        <f>Поликлиника!W40</f>
        <v>0</v>
      </c>
      <c r="K40" s="146">
        <f t="shared" si="3"/>
        <v>0</v>
      </c>
      <c r="L40" s="130">
        <f>Поликлиника!AG40</f>
        <v>24196.250000000004</v>
      </c>
      <c r="M40" s="130">
        <f>Поликлиника!AK40</f>
        <v>24196.250000000004</v>
      </c>
      <c r="N40" s="146">
        <f t="shared" si="4"/>
        <v>0</v>
      </c>
      <c r="O40" s="136">
        <f>Поликлиника!AU40</f>
        <v>146.79</v>
      </c>
      <c r="P40" s="136">
        <f>Поликлиника!AY40</f>
        <v>146.79</v>
      </c>
      <c r="Q40" s="133">
        <f t="shared" si="5"/>
        <v>0</v>
      </c>
      <c r="R40" s="136">
        <f>Поликлиника!BI40</f>
        <v>557.1</v>
      </c>
      <c r="S40" s="136">
        <f>Поликлиника!BM40</f>
        <v>557.1</v>
      </c>
      <c r="T40" s="133">
        <f t="shared" si="6"/>
        <v>0</v>
      </c>
      <c r="U40" s="136">
        <f>Поликлиника!BW40</f>
        <v>0</v>
      </c>
      <c r="V40" s="136">
        <f>Поликлиника!CA40</f>
        <v>0</v>
      </c>
      <c r="W40" s="133">
        <f t="shared" si="7"/>
        <v>0</v>
      </c>
      <c r="X40" s="130">
        <f>Поликлиника!CM40</f>
        <v>17.510000000000002</v>
      </c>
      <c r="Y40" s="130">
        <f>Поликлиника!CQ40</f>
        <v>17.510000000000002</v>
      </c>
      <c r="Z40" s="146">
        <f t="shared" si="8"/>
        <v>0</v>
      </c>
      <c r="AA40" s="130">
        <f>Поликлиника!DA40</f>
        <v>35318.47</v>
      </c>
      <c r="AB40" s="130">
        <f>Поликлиника!DE40</f>
        <v>35318.47</v>
      </c>
      <c r="AC40" s="146">
        <f t="shared" si="9"/>
        <v>0</v>
      </c>
      <c r="AD40" s="147">
        <f>Поликлиника!DO40</f>
        <v>-119.05</v>
      </c>
      <c r="AE40" s="147">
        <f>Поликлиника!DS40</f>
        <v>-119.05</v>
      </c>
      <c r="AF40" s="148">
        <f t="shared" si="10"/>
        <v>0</v>
      </c>
      <c r="AG40" s="149">
        <f>'Круглосуточный стационар'!D40</f>
        <v>21829.949999999997</v>
      </c>
      <c r="AH40" s="150">
        <f>'Круглосуточный стационар'!J40</f>
        <v>21829.949999999997</v>
      </c>
      <c r="AI40" s="146">
        <f t="shared" si="11"/>
        <v>0</v>
      </c>
      <c r="AJ40" s="145">
        <f>'Дневной стационар'!D40</f>
        <v>3587</v>
      </c>
      <c r="AK40" s="130">
        <f>'Дневной стационар'!L40</f>
        <v>3587</v>
      </c>
      <c r="AL40" s="146">
        <f t="shared" si="12"/>
        <v>0</v>
      </c>
      <c r="AM40" s="151">
        <f t="shared" si="13"/>
        <v>86718.7</v>
      </c>
      <c r="AN40" s="151">
        <f t="shared" si="14"/>
        <v>86722.38</v>
      </c>
      <c r="AO40" s="152">
        <f t="shared" si="15"/>
        <v>3.680000000007567</v>
      </c>
      <c r="AP40" s="179">
        <f>'[1]410036'!$Y$15+'[1]410036'!$Y$34+'[1]410036'!$Y$37</f>
        <v>6495.35</v>
      </c>
      <c r="AQ40" s="179">
        <f>'[2]410036'!$Y$15+'[2]410036'!$Y$34+'[2]410036'!$Y$37</f>
        <v>6533.89</v>
      </c>
      <c r="AR40" s="180">
        <f t="shared" si="16"/>
        <v>38.539999999999964</v>
      </c>
      <c r="AS40" s="179">
        <f t="shared" si="17"/>
        <v>80223.349999999991</v>
      </c>
      <c r="AT40" s="179">
        <f t="shared" si="18"/>
        <v>80188.490000000005</v>
      </c>
      <c r="AU40" s="180">
        <f t="shared" si="19"/>
        <v>-34.85999999998603</v>
      </c>
      <c r="AV40" s="181">
        <v>1</v>
      </c>
    </row>
    <row r="41" spans="1:48" x14ac:dyDescent="0.25">
      <c r="A41" s="8">
        <f>'Скорая медицинская помощь'!A41</f>
        <v>28</v>
      </c>
      <c r="B41" s="127" t="str">
        <f>'Скорая медицинская помощь'!C41</f>
        <v>ГБУЗ КК "ТИГИЛЬСКАЯ РБ"</v>
      </c>
      <c r="C41" s="145">
        <f>'Скорая медицинская помощь'!E41</f>
        <v>28797.47</v>
      </c>
      <c r="D41" s="130">
        <f>'Скорая медицинская помощь'!I41</f>
        <v>28797.47</v>
      </c>
      <c r="E41" s="161">
        <f t="shared" si="1"/>
        <v>0</v>
      </c>
      <c r="F41" s="145">
        <f>Поликлиника!E41</f>
        <v>23040.26</v>
      </c>
      <c r="G41" s="130">
        <f>Поликлиника!I41</f>
        <v>21845.579999999998</v>
      </c>
      <c r="H41" s="146">
        <f t="shared" si="2"/>
        <v>-1194.6800000000003</v>
      </c>
      <c r="I41" s="147">
        <f>Поликлиника!S41</f>
        <v>0</v>
      </c>
      <c r="J41" s="147">
        <f>Поликлиника!W41</f>
        <v>0</v>
      </c>
      <c r="K41" s="146">
        <f t="shared" si="3"/>
        <v>0</v>
      </c>
      <c r="L41" s="130">
        <f>Поликлиника!AG41</f>
        <v>99502.099999999991</v>
      </c>
      <c r="M41" s="130">
        <f>Поликлиника!AK41</f>
        <v>99502.099999999991</v>
      </c>
      <c r="N41" s="146">
        <f t="shared" si="4"/>
        <v>0</v>
      </c>
      <c r="O41" s="136">
        <f>Поликлиника!AU41</f>
        <v>553.02</v>
      </c>
      <c r="P41" s="136">
        <f>Поликлиника!AY41</f>
        <v>553.02</v>
      </c>
      <c r="Q41" s="133">
        <f t="shared" si="5"/>
        <v>0</v>
      </c>
      <c r="R41" s="136">
        <f>Поликлиника!BI41</f>
        <v>2099.6299999999997</v>
      </c>
      <c r="S41" s="136">
        <f>Поликлиника!BM41</f>
        <v>2099.6299999999997</v>
      </c>
      <c r="T41" s="133">
        <f t="shared" si="6"/>
        <v>0</v>
      </c>
      <c r="U41" s="136">
        <f>Поликлиника!BW41</f>
        <v>3214.4100000000003</v>
      </c>
      <c r="V41" s="136">
        <f>Поликлиника!CA41</f>
        <v>3214.4100000000003</v>
      </c>
      <c r="W41" s="133">
        <f t="shared" si="7"/>
        <v>0</v>
      </c>
      <c r="X41" s="130">
        <f>Поликлиника!CM41</f>
        <v>111.30000000000001</v>
      </c>
      <c r="Y41" s="130">
        <f>Поликлиника!CQ41</f>
        <v>111.30000000000001</v>
      </c>
      <c r="Z41" s="146">
        <f t="shared" si="8"/>
        <v>0</v>
      </c>
      <c r="AA41" s="130">
        <f>Поликлиника!DA41</f>
        <v>105461.03000000001</v>
      </c>
      <c r="AB41" s="130">
        <f>Поликлиника!DE41</f>
        <v>105461.03000000001</v>
      </c>
      <c r="AC41" s="146">
        <f t="shared" si="9"/>
        <v>0</v>
      </c>
      <c r="AD41" s="147">
        <f>Поликлиника!DO41</f>
        <v>-1680.8300000000002</v>
      </c>
      <c r="AE41" s="147">
        <f>Поликлиника!DS41</f>
        <v>-1680.8300000000002</v>
      </c>
      <c r="AF41" s="148">
        <f t="shared" si="10"/>
        <v>0</v>
      </c>
      <c r="AG41" s="149">
        <f>'Круглосуточный стационар'!D41</f>
        <v>89363.94</v>
      </c>
      <c r="AH41" s="150">
        <f>'Круглосуточный стационар'!J41</f>
        <v>89363.94</v>
      </c>
      <c r="AI41" s="146">
        <f t="shared" si="11"/>
        <v>0</v>
      </c>
      <c r="AJ41" s="145">
        <f>'Дневной стационар'!D41</f>
        <v>10487</v>
      </c>
      <c r="AK41" s="130">
        <f>'Дневной стационар'!L41</f>
        <v>10487</v>
      </c>
      <c r="AL41" s="146">
        <f t="shared" si="12"/>
        <v>0</v>
      </c>
      <c r="AM41" s="151">
        <f t="shared" si="13"/>
        <v>360949.33</v>
      </c>
      <c r="AN41" s="151">
        <f t="shared" si="14"/>
        <v>359754.65</v>
      </c>
      <c r="AO41" s="152">
        <f t="shared" si="15"/>
        <v>-1194.679999999993</v>
      </c>
      <c r="AP41" s="179">
        <f>'[1]410037'!$Y$15+'[1]410037'!$Y$34+'[1]410037'!$Y$37</f>
        <v>4387.24</v>
      </c>
      <c r="AQ41" s="179">
        <f>'[2]410037'!$Y$15+'[2]410037'!$Y$34+'[2]410037'!$Y$37</f>
        <v>4571.88</v>
      </c>
      <c r="AR41" s="180">
        <f t="shared" si="16"/>
        <v>184.64000000000033</v>
      </c>
      <c r="AS41" s="179">
        <f t="shared" si="17"/>
        <v>356562.09</v>
      </c>
      <c r="AT41" s="179">
        <f t="shared" si="18"/>
        <v>355182.77</v>
      </c>
      <c r="AU41" s="180">
        <f t="shared" si="19"/>
        <v>-1379.320000000007</v>
      </c>
      <c r="AV41" s="181">
        <v>1</v>
      </c>
    </row>
    <row r="42" spans="1:48" x14ac:dyDescent="0.25">
      <c r="A42" s="8">
        <f>'Скорая медицинская помощь'!A42</f>
        <v>29</v>
      </c>
      <c r="B42" s="127" t="str">
        <f>'Скорая медицинская помощь'!C42</f>
        <v>ГБУЗ КК КРБ</v>
      </c>
      <c r="C42" s="145">
        <f>'Скорая медицинская помощь'!E42</f>
        <v>25964.76</v>
      </c>
      <c r="D42" s="130">
        <f>'Скорая медицинская помощь'!I42</f>
        <v>25964.76</v>
      </c>
      <c r="E42" s="161">
        <f t="shared" si="1"/>
        <v>0</v>
      </c>
      <c r="F42" s="145">
        <f>Поликлиника!E42</f>
        <v>24025.45</v>
      </c>
      <c r="G42" s="130">
        <f>Поликлиника!I42</f>
        <v>22809.18</v>
      </c>
      <c r="H42" s="146">
        <f t="shared" si="2"/>
        <v>-1216.2700000000004</v>
      </c>
      <c r="I42" s="147">
        <f>Поликлиника!S42</f>
        <v>0</v>
      </c>
      <c r="J42" s="147">
        <f>Поликлиника!W42</f>
        <v>0</v>
      </c>
      <c r="K42" s="146">
        <f t="shared" si="3"/>
        <v>0</v>
      </c>
      <c r="L42" s="130">
        <f>Поликлиника!AG42</f>
        <v>111449.84</v>
      </c>
      <c r="M42" s="130">
        <f>Поликлиника!AK42</f>
        <v>111449.84</v>
      </c>
      <c r="N42" s="146">
        <f t="shared" si="4"/>
        <v>0</v>
      </c>
      <c r="O42" s="136">
        <f>Поликлиника!AU42</f>
        <v>908.05</v>
      </c>
      <c r="P42" s="136">
        <f>Поликлиника!AY42</f>
        <v>908.05</v>
      </c>
      <c r="Q42" s="133">
        <f t="shared" si="5"/>
        <v>0</v>
      </c>
      <c r="R42" s="136">
        <f>Поликлиника!BI42</f>
        <v>3405.8</v>
      </c>
      <c r="S42" s="136">
        <f>Поликлиника!BM42</f>
        <v>3405.8</v>
      </c>
      <c r="T42" s="133">
        <f t="shared" si="6"/>
        <v>0</v>
      </c>
      <c r="U42" s="136">
        <f>Поликлиника!BW42</f>
        <v>339.41999999999996</v>
      </c>
      <c r="V42" s="136">
        <f>Поликлиника!CA42</f>
        <v>339.41999999999996</v>
      </c>
      <c r="W42" s="133">
        <f t="shared" si="7"/>
        <v>0</v>
      </c>
      <c r="X42" s="130">
        <f>Поликлиника!CM42</f>
        <v>37.03</v>
      </c>
      <c r="Y42" s="130">
        <f>Поликлиника!CQ42</f>
        <v>37.03</v>
      </c>
      <c r="Z42" s="146">
        <f t="shared" si="8"/>
        <v>0</v>
      </c>
      <c r="AA42" s="130">
        <f>Поликлиника!DA42</f>
        <v>119070.80999999998</v>
      </c>
      <c r="AB42" s="130">
        <f>Поликлиника!DE42</f>
        <v>119070.80999999998</v>
      </c>
      <c r="AC42" s="146">
        <f t="shared" si="9"/>
        <v>0</v>
      </c>
      <c r="AD42" s="147">
        <f>Поликлиника!DO42</f>
        <v>-72.599999999999994</v>
      </c>
      <c r="AE42" s="147">
        <f>Поликлиника!DS42</f>
        <v>-72.599999999999994</v>
      </c>
      <c r="AF42" s="148">
        <f t="shared" si="10"/>
        <v>0</v>
      </c>
      <c r="AG42" s="149">
        <f>'Круглосуточный стационар'!D42</f>
        <v>59275.61</v>
      </c>
      <c r="AH42" s="150">
        <f>'Круглосуточный стационар'!J42</f>
        <v>59275.61</v>
      </c>
      <c r="AI42" s="146">
        <f t="shared" si="11"/>
        <v>0</v>
      </c>
      <c r="AJ42" s="145">
        <f>'Дневной стационар'!D42</f>
        <v>2521</v>
      </c>
      <c r="AK42" s="130">
        <f>'Дневной стационар'!L42</f>
        <v>2521</v>
      </c>
      <c r="AL42" s="146">
        <f t="shared" si="12"/>
        <v>0</v>
      </c>
      <c r="AM42" s="151">
        <f t="shared" si="13"/>
        <v>346925.16999999993</v>
      </c>
      <c r="AN42" s="151">
        <f t="shared" si="14"/>
        <v>345708.9</v>
      </c>
      <c r="AO42" s="152">
        <f t="shared" si="15"/>
        <v>-1216.2699999999022</v>
      </c>
      <c r="AP42" s="179">
        <f>'[1]410038'!$Y$15+'[1]410038'!$Y$34+'[1]410038'!$Y$37</f>
        <v>2984.3999999999996</v>
      </c>
      <c r="AQ42" s="179">
        <f>'[2]410038'!$Y$15+'[2]410038'!$Y$34+'[2]410038'!$Y$37</f>
        <v>3106.83</v>
      </c>
      <c r="AR42" s="180">
        <f t="shared" si="16"/>
        <v>122.43000000000029</v>
      </c>
      <c r="AS42" s="179">
        <f t="shared" si="17"/>
        <v>343940.7699999999</v>
      </c>
      <c r="AT42" s="179">
        <f t="shared" si="18"/>
        <v>342602.07</v>
      </c>
      <c r="AU42" s="180">
        <f t="shared" si="19"/>
        <v>-1338.6999999998952</v>
      </c>
      <c r="AV42" s="181">
        <v>1</v>
      </c>
    </row>
    <row r="43" spans="1:48" x14ac:dyDescent="0.25">
      <c r="A43" s="8">
        <f>'Скорая медицинская помощь'!A43</f>
        <v>30</v>
      </c>
      <c r="B43" s="127" t="str">
        <f>'Скорая медицинская помощь'!C43</f>
        <v>ГБУЗ КК "ОЛЮТОРСКАЯ РАЙОННАЯ БОЛЬНИЦА"</v>
      </c>
      <c r="C43" s="145">
        <f>'Скорая медицинская помощь'!E43</f>
        <v>25319.83</v>
      </c>
      <c r="D43" s="130">
        <f>'Скорая медицинская помощь'!I43</f>
        <v>25319.83</v>
      </c>
      <c r="E43" s="161">
        <f t="shared" si="1"/>
        <v>0</v>
      </c>
      <c r="F43" s="145">
        <f>Поликлиника!E43</f>
        <v>24694.600000000002</v>
      </c>
      <c r="G43" s="130">
        <f>Поликлиника!I43</f>
        <v>23496.81</v>
      </c>
      <c r="H43" s="146">
        <f t="shared" si="2"/>
        <v>-1197.7900000000009</v>
      </c>
      <c r="I43" s="147">
        <f>Поликлиника!S43</f>
        <v>0</v>
      </c>
      <c r="J43" s="147">
        <f>Поликлиника!W43</f>
        <v>0</v>
      </c>
      <c r="K43" s="146">
        <f t="shared" si="3"/>
        <v>0</v>
      </c>
      <c r="L43" s="130">
        <f>Поликлиника!AG43</f>
        <v>88526.09</v>
      </c>
      <c r="M43" s="130">
        <f>Поликлиника!AK43</f>
        <v>88526.09</v>
      </c>
      <c r="N43" s="146">
        <f t="shared" si="4"/>
        <v>0</v>
      </c>
      <c r="O43" s="136">
        <f>Поликлиника!AU43</f>
        <v>730.54</v>
      </c>
      <c r="P43" s="136">
        <f>Поликлиника!AY43</f>
        <v>730.54</v>
      </c>
      <c r="Q43" s="133">
        <f t="shared" si="5"/>
        <v>0</v>
      </c>
      <c r="R43" s="136">
        <f>Поликлиника!BI43</f>
        <v>2709.99</v>
      </c>
      <c r="S43" s="136">
        <f>Поликлиника!BM43</f>
        <v>2709.99</v>
      </c>
      <c r="T43" s="133">
        <f t="shared" si="6"/>
        <v>0</v>
      </c>
      <c r="U43" s="136">
        <f>Поликлиника!BW43</f>
        <v>717.2</v>
      </c>
      <c r="V43" s="136">
        <f>Поликлиника!CA43</f>
        <v>717.2</v>
      </c>
      <c r="W43" s="133">
        <f t="shared" si="7"/>
        <v>0</v>
      </c>
      <c r="X43" s="130">
        <f>Поликлиника!CM43</f>
        <v>132.30000000000001</v>
      </c>
      <c r="Y43" s="130">
        <f>Поликлиника!CQ43</f>
        <v>132.30000000000001</v>
      </c>
      <c r="Z43" s="146">
        <f t="shared" si="8"/>
        <v>0</v>
      </c>
      <c r="AA43" s="130">
        <f>Поликлиника!DA43</f>
        <v>118138.52</v>
      </c>
      <c r="AB43" s="130">
        <f>Поликлиника!DE43</f>
        <v>118138.52</v>
      </c>
      <c r="AC43" s="146">
        <f t="shared" si="9"/>
        <v>0</v>
      </c>
      <c r="AD43" s="147">
        <f>Поликлиника!DO43</f>
        <v>-284.58</v>
      </c>
      <c r="AE43" s="147">
        <f>Поликлиника!DS43</f>
        <v>-284.58</v>
      </c>
      <c r="AF43" s="148">
        <f t="shared" si="10"/>
        <v>0</v>
      </c>
      <c r="AG43" s="149">
        <f>'Круглосуточный стационар'!D43</f>
        <v>65910.510000000009</v>
      </c>
      <c r="AH43" s="150">
        <f>'Круглосуточный стационар'!J43</f>
        <v>65910.510000000009</v>
      </c>
      <c r="AI43" s="146">
        <f t="shared" si="11"/>
        <v>0</v>
      </c>
      <c r="AJ43" s="145">
        <f>'Дневной стационар'!D43</f>
        <v>23324</v>
      </c>
      <c r="AK43" s="130">
        <f>'Дневной стационар'!L43</f>
        <v>23324</v>
      </c>
      <c r="AL43" s="146">
        <f t="shared" si="12"/>
        <v>0</v>
      </c>
      <c r="AM43" s="151">
        <f t="shared" si="13"/>
        <v>349919</v>
      </c>
      <c r="AN43" s="151">
        <f t="shared" si="14"/>
        <v>348721.21</v>
      </c>
      <c r="AO43" s="152">
        <f t="shared" si="15"/>
        <v>-1197.789999999979</v>
      </c>
      <c r="AP43" s="179">
        <f>'[1]410039'!$Y$15+'[1]410039'!$Y$34+'[1]410039'!$Y$37</f>
        <v>4246.41</v>
      </c>
      <c r="AQ43" s="179">
        <f>'[2]410039'!$Y$15+'[2]410039'!$Y$34+'[2]410039'!$Y$37</f>
        <v>4397.3999999999996</v>
      </c>
      <c r="AR43" s="180">
        <f t="shared" si="16"/>
        <v>150.98999999999978</v>
      </c>
      <c r="AS43" s="179">
        <f t="shared" si="17"/>
        <v>345672.59</v>
      </c>
      <c r="AT43" s="179">
        <f t="shared" si="18"/>
        <v>344323.81</v>
      </c>
      <c r="AU43" s="180">
        <f t="shared" si="19"/>
        <v>-1348.7800000000279</v>
      </c>
      <c r="AV43" s="181">
        <v>1</v>
      </c>
    </row>
    <row r="44" spans="1:48" x14ac:dyDescent="0.25">
      <c r="A44" s="8">
        <f>'Скорая медицинская помощь'!A44</f>
        <v>31</v>
      </c>
      <c r="B44" s="127" t="str">
        <f>'Скорая медицинская помощь'!C44</f>
        <v>ГБУЗ КК "ПЕНЖИНСКАЯ РБ"</v>
      </c>
      <c r="C44" s="145">
        <f>'Скорая медицинская помощь'!E44</f>
        <v>11719.38</v>
      </c>
      <c r="D44" s="130">
        <f>'Скорая медицинская помощь'!I44</f>
        <v>11719.38</v>
      </c>
      <c r="E44" s="161">
        <f t="shared" si="1"/>
        <v>0</v>
      </c>
      <c r="F44" s="145">
        <f>Поликлиника!E44</f>
        <v>4686.88</v>
      </c>
      <c r="G44" s="130">
        <f>Поликлиника!I44</f>
        <v>4727.08</v>
      </c>
      <c r="H44" s="146">
        <f t="shared" si="2"/>
        <v>40.199999999999818</v>
      </c>
      <c r="I44" s="147">
        <f>Поликлиника!S44</f>
        <v>0</v>
      </c>
      <c r="J44" s="147">
        <f>Поликлиника!W44</f>
        <v>0</v>
      </c>
      <c r="K44" s="146">
        <f t="shared" si="3"/>
        <v>0</v>
      </c>
      <c r="L44" s="130">
        <f>Поликлиника!AG44</f>
        <v>37608.28</v>
      </c>
      <c r="M44" s="130">
        <f>Поликлиника!AK44</f>
        <v>37608.28</v>
      </c>
      <c r="N44" s="146">
        <f t="shared" si="4"/>
        <v>0</v>
      </c>
      <c r="O44" s="136">
        <f>Поликлиника!AU44</f>
        <v>897.81</v>
      </c>
      <c r="P44" s="136">
        <f>Поликлиника!AY44</f>
        <v>897.81</v>
      </c>
      <c r="Q44" s="133">
        <f t="shared" si="5"/>
        <v>0</v>
      </c>
      <c r="R44" s="136">
        <f>Поликлиника!BI44</f>
        <v>3259.31</v>
      </c>
      <c r="S44" s="136">
        <f>Поликлиника!BM44</f>
        <v>3259.31</v>
      </c>
      <c r="T44" s="133">
        <f t="shared" si="6"/>
        <v>0</v>
      </c>
      <c r="U44" s="136">
        <f>Поликлиника!BW44</f>
        <v>2791.04</v>
      </c>
      <c r="V44" s="136">
        <f>Поликлиника!CA44</f>
        <v>2791.04</v>
      </c>
      <c r="W44" s="133">
        <f t="shared" si="7"/>
        <v>0</v>
      </c>
      <c r="X44" s="130">
        <f>Поликлиника!CM44</f>
        <v>170.82</v>
      </c>
      <c r="Y44" s="130">
        <f>Поликлиника!CQ44</f>
        <v>170.82</v>
      </c>
      <c r="Z44" s="146">
        <f t="shared" si="8"/>
        <v>0</v>
      </c>
      <c r="AA44" s="130">
        <f>Поликлиника!DA44</f>
        <v>66508.430000000008</v>
      </c>
      <c r="AB44" s="130">
        <f>Поликлиника!DE44</f>
        <v>66508.430000000008</v>
      </c>
      <c r="AC44" s="146">
        <f t="shared" si="9"/>
        <v>0</v>
      </c>
      <c r="AD44" s="147">
        <f>Поликлиника!DO44</f>
        <v>-144.87</v>
      </c>
      <c r="AE44" s="147">
        <f>Поликлиника!DS44</f>
        <v>-144.87</v>
      </c>
      <c r="AF44" s="148">
        <f t="shared" si="10"/>
        <v>0</v>
      </c>
      <c r="AG44" s="149">
        <f>'Круглосуточный стационар'!D44</f>
        <v>70798.459999999992</v>
      </c>
      <c r="AH44" s="150">
        <f>'Круглосуточный стационар'!J44</f>
        <v>70798.459999999992</v>
      </c>
      <c r="AI44" s="146">
        <f t="shared" si="11"/>
        <v>0</v>
      </c>
      <c r="AJ44" s="145">
        <f>'Дневной стационар'!D44</f>
        <v>2890</v>
      </c>
      <c r="AK44" s="130">
        <f>'Дневной стационар'!L44</f>
        <v>2890</v>
      </c>
      <c r="AL44" s="146">
        <f t="shared" si="12"/>
        <v>0</v>
      </c>
      <c r="AM44" s="151">
        <f t="shared" si="13"/>
        <v>201185.54</v>
      </c>
      <c r="AN44" s="151">
        <f t="shared" si="14"/>
        <v>201225.74000000002</v>
      </c>
      <c r="AO44" s="152">
        <f t="shared" si="15"/>
        <v>40.200000000011642</v>
      </c>
      <c r="AP44" s="179">
        <f>'[1]410040'!$Y$15+'[1]410040'!$Y$34+'[1]410040'!$Y$37</f>
        <v>2223.6999999999998</v>
      </c>
      <c r="AQ44" s="179">
        <f>'[2]410040'!$Y$15+'[2]410040'!$Y$34+'[2]410040'!$Y$37</f>
        <v>2311.61</v>
      </c>
      <c r="AR44" s="180">
        <f t="shared" si="16"/>
        <v>87.910000000000309</v>
      </c>
      <c r="AS44" s="179">
        <f t="shared" si="17"/>
        <v>198961.84</v>
      </c>
      <c r="AT44" s="179">
        <f t="shared" si="18"/>
        <v>198914.13000000003</v>
      </c>
      <c r="AU44" s="180">
        <f t="shared" si="19"/>
        <v>-47.709999999962747</v>
      </c>
      <c r="AV44" s="181">
        <v>1</v>
      </c>
    </row>
    <row r="45" spans="1:48" ht="15.75" customHeight="1" x14ac:dyDescent="0.25">
      <c r="A45" s="8">
        <f>'Скорая медицинская помощь'!A45</f>
        <v>32</v>
      </c>
      <c r="B45" s="127" t="str">
        <f>'Скорая медицинская помощь'!C45</f>
        <v>Камчатская больница ФГБУЗ ДВОМЦ ФМБА России</v>
      </c>
      <c r="C45" s="145">
        <f>'Скорая медицинская помощь'!E45</f>
        <v>0</v>
      </c>
      <c r="D45" s="130">
        <f>'Скорая медицинская помощь'!I45</f>
        <v>0</v>
      </c>
      <c r="E45" s="161">
        <f t="shared" si="1"/>
        <v>0</v>
      </c>
      <c r="F45" s="145">
        <f>Поликлиника!E45</f>
        <v>29155.899999999998</v>
      </c>
      <c r="G45" s="130">
        <f>Поликлиника!I45</f>
        <v>27173.149999999998</v>
      </c>
      <c r="H45" s="146">
        <f t="shared" si="2"/>
        <v>-1982.75</v>
      </c>
      <c r="I45" s="147">
        <f>Поликлиника!S45</f>
        <v>0</v>
      </c>
      <c r="J45" s="147">
        <f>Поликлиника!W45</f>
        <v>0</v>
      </c>
      <c r="K45" s="146">
        <f t="shared" si="3"/>
        <v>0</v>
      </c>
      <c r="L45" s="130">
        <f>Поликлиника!AG45</f>
        <v>10785.21</v>
      </c>
      <c r="M45" s="130">
        <f>Поликлиника!AK45</f>
        <v>10785.21</v>
      </c>
      <c r="N45" s="146">
        <f t="shared" si="4"/>
        <v>0</v>
      </c>
      <c r="O45" s="136">
        <f>Поликлиника!AU45</f>
        <v>2058.4699999999998</v>
      </c>
      <c r="P45" s="136">
        <f>Поликлиника!AY45</f>
        <v>2058.4699999999998</v>
      </c>
      <c r="Q45" s="133">
        <f t="shared" si="5"/>
        <v>0</v>
      </c>
      <c r="R45" s="136">
        <f>Поликлиника!BI45</f>
        <v>4350.96</v>
      </c>
      <c r="S45" s="136">
        <f>Поликлиника!BM45</f>
        <v>4350.96</v>
      </c>
      <c r="T45" s="133">
        <f t="shared" si="6"/>
        <v>0</v>
      </c>
      <c r="U45" s="136">
        <f>Поликлиника!BW45</f>
        <v>1308.1099999999999</v>
      </c>
      <c r="V45" s="136">
        <f>Поликлиника!CA45</f>
        <v>1308.1099999999999</v>
      </c>
      <c r="W45" s="133">
        <f t="shared" si="7"/>
        <v>0</v>
      </c>
      <c r="X45" s="130">
        <f>Поликлиника!CM45</f>
        <v>346.41</v>
      </c>
      <c r="Y45" s="130">
        <f>Поликлиника!CQ45</f>
        <v>346.41</v>
      </c>
      <c r="Z45" s="146">
        <f t="shared" si="8"/>
        <v>0</v>
      </c>
      <c r="AA45" s="130">
        <f>Поликлиника!DA45</f>
        <v>37617.560000000005</v>
      </c>
      <c r="AB45" s="130">
        <f>Поликлиника!DE45</f>
        <v>37617.560000000005</v>
      </c>
      <c r="AC45" s="146">
        <f t="shared" si="9"/>
        <v>0</v>
      </c>
      <c r="AD45" s="147">
        <f>Поликлиника!DO45</f>
        <v>-1541.0599999999997</v>
      </c>
      <c r="AE45" s="147">
        <f>Поликлиника!DS45</f>
        <v>-1541.0599999999997</v>
      </c>
      <c r="AF45" s="148">
        <f t="shared" si="10"/>
        <v>0</v>
      </c>
      <c r="AG45" s="149">
        <f>'Круглосуточный стационар'!D45</f>
        <v>91279.71</v>
      </c>
      <c r="AH45" s="150">
        <f>'Круглосуточный стационар'!J45</f>
        <v>91279.71</v>
      </c>
      <c r="AI45" s="146">
        <f t="shared" si="11"/>
        <v>0</v>
      </c>
      <c r="AJ45" s="145">
        <f>'Дневной стационар'!D45</f>
        <v>37676</v>
      </c>
      <c r="AK45" s="130">
        <f>'Дневной стационар'!L45</f>
        <v>37676</v>
      </c>
      <c r="AL45" s="146">
        <f t="shared" si="12"/>
        <v>0</v>
      </c>
      <c r="AM45" s="151">
        <f t="shared" si="13"/>
        <v>213037.27</v>
      </c>
      <c r="AN45" s="151">
        <f t="shared" si="14"/>
        <v>211054.52</v>
      </c>
      <c r="AO45" s="152">
        <f t="shared" si="15"/>
        <v>-1982.75</v>
      </c>
      <c r="AP45" s="179">
        <f>'[1]410042'!$Y$15+'[1]410042'!$Y$34+'[1]410042'!$Y$37</f>
        <v>10499.36</v>
      </c>
      <c r="AQ45" s="179">
        <f>'[2]410042'!$Y$15+'[2]410042'!$Y$34+'[2]410042'!$Y$37</f>
        <v>10670.85</v>
      </c>
      <c r="AR45" s="180">
        <f t="shared" si="16"/>
        <v>171.48999999999978</v>
      </c>
      <c r="AS45" s="179">
        <f t="shared" si="17"/>
        <v>202537.90999999997</v>
      </c>
      <c r="AT45" s="179">
        <f t="shared" si="18"/>
        <v>200383.66999999998</v>
      </c>
      <c r="AU45" s="180">
        <f t="shared" si="19"/>
        <v>-2154.2399999999907</v>
      </c>
      <c r="AV45" s="181">
        <v>1</v>
      </c>
    </row>
    <row r="46" spans="1:48" x14ac:dyDescent="0.25">
      <c r="A46" s="8">
        <f>'Скорая медицинская помощь'!A46</f>
        <v>33</v>
      </c>
      <c r="B46" s="159" t="str">
        <f>'Скорая медицинская помощь'!C46</f>
        <v>ФКУЗ "МСЧ МВД РОССИИ ПО КК"</v>
      </c>
      <c r="C46" s="145">
        <f>'Скорая медицинская помощь'!E46</f>
        <v>0</v>
      </c>
      <c r="D46" s="130">
        <f>'Скорая медицинская помощь'!I46</f>
        <v>0</v>
      </c>
      <c r="E46" s="161">
        <f t="shared" si="1"/>
        <v>0</v>
      </c>
      <c r="F46" s="145">
        <f>Поликлиника!E46</f>
        <v>0</v>
      </c>
      <c r="G46" s="130">
        <f>Поликлиника!I46</f>
        <v>17998.850000000002</v>
      </c>
      <c r="H46" s="146">
        <f t="shared" si="2"/>
        <v>17998.850000000002</v>
      </c>
      <c r="I46" s="147">
        <f>Поликлиника!S46</f>
        <v>0</v>
      </c>
      <c r="J46" s="147">
        <f>Поликлиника!W46</f>
        <v>0</v>
      </c>
      <c r="K46" s="146">
        <f t="shared" si="3"/>
        <v>0</v>
      </c>
      <c r="L46" s="130">
        <f>Поликлиника!AG46</f>
        <v>13625.410000000002</v>
      </c>
      <c r="M46" s="130">
        <f>Поликлиника!AK46</f>
        <v>13625.410000000002</v>
      </c>
      <c r="N46" s="146">
        <f t="shared" si="4"/>
        <v>0</v>
      </c>
      <c r="O46" s="136">
        <f>Поликлиника!AU46</f>
        <v>641.78</v>
      </c>
      <c r="P46" s="136">
        <f>Поликлиника!AY46</f>
        <v>641.78</v>
      </c>
      <c r="Q46" s="133">
        <f t="shared" si="5"/>
        <v>0</v>
      </c>
      <c r="R46" s="136">
        <f>Поликлиника!BI46</f>
        <v>1880.46</v>
      </c>
      <c r="S46" s="136">
        <f>Поликлиника!BM46</f>
        <v>1880.46</v>
      </c>
      <c r="T46" s="133">
        <f t="shared" si="6"/>
        <v>0</v>
      </c>
      <c r="U46" s="136">
        <f>Поликлиника!BW46</f>
        <v>0</v>
      </c>
      <c r="V46" s="136">
        <f>Поликлиника!CA46</f>
        <v>0</v>
      </c>
      <c r="W46" s="133">
        <f t="shared" si="7"/>
        <v>0</v>
      </c>
      <c r="X46" s="130">
        <f>Поликлиника!CM46</f>
        <v>90.29</v>
      </c>
      <c r="Y46" s="130">
        <f>Поликлиника!CQ46</f>
        <v>90.29</v>
      </c>
      <c r="Z46" s="146">
        <f t="shared" si="8"/>
        <v>0</v>
      </c>
      <c r="AA46" s="130">
        <f>Поликлиника!DA46</f>
        <v>21067.699999999993</v>
      </c>
      <c r="AB46" s="130">
        <f>Поликлиника!DE46</f>
        <v>21067.699999999993</v>
      </c>
      <c r="AC46" s="146">
        <f t="shared" si="9"/>
        <v>0</v>
      </c>
      <c r="AD46" s="147">
        <f>Поликлиника!DO46</f>
        <v>-364.23</v>
      </c>
      <c r="AE46" s="147">
        <f>Поликлиника!DS46</f>
        <v>-364.23</v>
      </c>
      <c r="AF46" s="148">
        <f t="shared" si="10"/>
        <v>0</v>
      </c>
      <c r="AG46" s="149">
        <f>'Круглосуточный стационар'!D46</f>
        <v>1054.46</v>
      </c>
      <c r="AH46" s="150">
        <f>'Круглосуточный стационар'!J46</f>
        <v>1054.46</v>
      </c>
      <c r="AI46" s="146">
        <f t="shared" si="11"/>
        <v>0</v>
      </c>
      <c r="AJ46" s="145">
        <f>'Дневной стационар'!D46</f>
        <v>0</v>
      </c>
      <c r="AK46" s="130">
        <f>'Дневной стационар'!L46</f>
        <v>0</v>
      </c>
      <c r="AL46" s="146">
        <f t="shared" si="12"/>
        <v>0</v>
      </c>
      <c r="AM46" s="151">
        <f t="shared" si="13"/>
        <v>37995.869999999995</v>
      </c>
      <c r="AN46" s="151">
        <f t="shared" si="14"/>
        <v>55994.719999999994</v>
      </c>
      <c r="AO46" s="152">
        <f t="shared" si="15"/>
        <v>17998.849999999999</v>
      </c>
      <c r="AP46" s="179">
        <f>'[1]410043'!$Y$15+'[1]410043'!$Y$34+'[1]410043'!$Y$37</f>
        <v>6034.2899999999991</v>
      </c>
      <c r="AQ46" s="179">
        <f>'[2]410043'!$Y$15+'[2]410043'!$Y$34+'[2]410043'!$Y$37</f>
        <v>6073.3799999999992</v>
      </c>
      <c r="AR46" s="180">
        <f t="shared" si="16"/>
        <v>39.090000000000146</v>
      </c>
      <c r="AS46" s="179">
        <f t="shared" si="17"/>
        <v>31961.579999999994</v>
      </c>
      <c r="AT46" s="179">
        <f t="shared" si="18"/>
        <v>49921.34</v>
      </c>
      <c r="AU46" s="180">
        <f t="shared" si="19"/>
        <v>17959.760000000002</v>
      </c>
      <c r="AV46" s="181">
        <v>1</v>
      </c>
    </row>
    <row r="47" spans="1:48" hidden="1" x14ac:dyDescent="0.25">
      <c r="A47" s="8">
        <f>'Скорая медицинская помощь'!A47</f>
        <v>34</v>
      </c>
      <c r="B47" s="127" t="str">
        <f>'Скорая медицинская помощь'!C47</f>
        <v>ГБУЗ ККДИБ</v>
      </c>
      <c r="C47" s="145">
        <f>'Скорая медицинская помощь'!E47</f>
        <v>0</v>
      </c>
      <c r="D47" s="130">
        <f>'Скорая медицинская помощь'!I47</f>
        <v>0</v>
      </c>
      <c r="E47" s="161">
        <f t="shared" si="1"/>
        <v>0</v>
      </c>
      <c r="F47" s="145">
        <f>Поликлиника!E47</f>
        <v>0</v>
      </c>
      <c r="G47" s="130">
        <f>Поликлиника!I47</f>
        <v>0</v>
      </c>
      <c r="H47" s="146">
        <f t="shared" si="2"/>
        <v>0</v>
      </c>
      <c r="I47" s="147">
        <f>Поликлиника!S47</f>
        <v>0</v>
      </c>
      <c r="J47" s="147">
        <f>Поликлиника!W47</f>
        <v>0</v>
      </c>
      <c r="K47" s="146">
        <f t="shared" si="3"/>
        <v>0</v>
      </c>
      <c r="L47" s="130">
        <f>Поликлиника!AG47</f>
        <v>0</v>
      </c>
      <c r="M47" s="130">
        <f>Поликлиника!AK47</f>
        <v>0</v>
      </c>
      <c r="N47" s="146">
        <f t="shared" si="4"/>
        <v>0</v>
      </c>
      <c r="O47" s="136">
        <f>Поликлиника!AU47</f>
        <v>0</v>
      </c>
      <c r="P47" s="136">
        <f>Поликлиника!AY47</f>
        <v>0</v>
      </c>
      <c r="Q47" s="133">
        <f t="shared" si="5"/>
        <v>0</v>
      </c>
      <c r="R47" s="136">
        <f>Поликлиника!BI47</f>
        <v>0</v>
      </c>
      <c r="S47" s="136">
        <f>Поликлиника!BM47</f>
        <v>0</v>
      </c>
      <c r="T47" s="133">
        <f t="shared" si="6"/>
        <v>0</v>
      </c>
      <c r="U47" s="136">
        <f>Поликлиника!BW47</f>
        <v>5575.57</v>
      </c>
      <c r="V47" s="136">
        <f>Поликлиника!CA47</f>
        <v>5575.57</v>
      </c>
      <c r="W47" s="133">
        <f t="shared" si="7"/>
        <v>0</v>
      </c>
      <c r="X47" s="130">
        <f>Поликлиника!CM47</f>
        <v>0</v>
      </c>
      <c r="Y47" s="130">
        <f>Поликлиника!CQ47</f>
        <v>0</v>
      </c>
      <c r="Z47" s="146">
        <f t="shared" si="8"/>
        <v>0</v>
      </c>
      <c r="AA47" s="130">
        <f>Поликлиника!DA47</f>
        <v>0</v>
      </c>
      <c r="AB47" s="130">
        <f>Поликлиника!DE47</f>
        <v>0</v>
      </c>
      <c r="AC47" s="146">
        <f t="shared" si="9"/>
        <v>0</v>
      </c>
      <c r="AD47" s="147">
        <f>Поликлиника!DO47</f>
        <v>88424.28</v>
      </c>
      <c r="AE47" s="147">
        <f>Поликлиника!DS47</f>
        <v>88424.28</v>
      </c>
      <c r="AF47" s="148">
        <f t="shared" si="10"/>
        <v>0</v>
      </c>
      <c r="AG47" s="149">
        <f>'Круглосуточный стационар'!D47</f>
        <v>282701.58</v>
      </c>
      <c r="AH47" s="150">
        <f>'Круглосуточный стационар'!J47</f>
        <v>282701.58</v>
      </c>
      <c r="AI47" s="146">
        <f t="shared" si="11"/>
        <v>0</v>
      </c>
      <c r="AJ47" s="145">
        <f>'Дневной стационар'!D47</f>
        <v>5184</v>
      </c>
      <c r="AK47" s="130">
        <f>'Дневной стационар'!L47</f>
        <v>5184</v>
      </c>
      <c r="AL47" s="146">
        <f t="shared" si="12"/>
        <v>0</v>
      </c>
      <c r="AM47" s="151">
        <f t="shared" si="13"/>
        <v>381885.43000000005</v>
      </c>
      <c r="AN47" s="151">
        <f t="shared" si="14"/>
        <v>381885.43000000005</v>
      </c>
      <c r="AO47" s="152">
        <f t="shared" si="15"/>
        <v>0</v>
      </c>
      <c r="AP47" s="179">
        <f>'[1]410046'!$Y$15+'[1]410046'!$Y$34+'[1]410046'!$Y$37</f>
        <v>295.27</v>
      </c>
      <c r="AQ47" s="179">
        <f>'[2]410046'!$Y$15+'[2]410046'!$Y$34+'[2]410046'!$Y$37</f>
        <v>295.27</v>
      </c>
      <c r="AR47" s="180">
        <f t="shared" si="16"/>
        <v>0</v>
      </c>
      <c r="AS47" s="179">
        <f t="shared" si="17"/>
        <v>381590.16000000003</v>
      </c>
      <c r="AT47" s="179">
        <f t="shared" si="18"/>
        <v>381590.16000000003</v>
      </c>
      <c r="AU47" s="180">
        <f t="shared" si="19"/>
        <v>0</v>
      </c>
      <c r="AV47" s="181"/>
    </row>
    <row r="48" spans="1:48" x14ac:dyDescent="0.25">
      <c r="A48" s="8">
        <f>'Скорая медицинская помощь'!A48</f>
        <v>35</v>
      </c>
      <c r="B48" s="127" t="str">
        <f>'Скорая медицинская помощь'!C48</f>
        <v>ГБУЗ КК "ОЗЕРНОВСКАЯ РАЙОННАЯ БОЛЬНИЦА"</v>
      </c>
      <c r="C48" s="145">
        <f>'Скорая медицинская помощь'!E48</f>
        <v>18926.61</v>
      </c>
      <c r="D48" s="130">
        <f>'Скорая медицинская помощь'!I48</f>
        <v>18926.61</v>
      </c>
      <c r="E48" s="161">
        <f t="shared" si="1"/>
        <v>0</v>
      </c>
      <c r="F48" s="145">
        <f>Поликлиника!E48</f>
        <v>14259.679999999998</v>
      </c>
      <c r="G48" s="130">
        <f>Поликлиника!I48</f>
        <v>13518.66</v>
      </c>
      <c r="H48" s="146">
        <f t="shared" si="2"/>
        <v>-741.01999999999862</v>
      </c>
      <c r="I48" s="147">
        <f>Поликлиника!S48</f>
        <v>0</v>
      </c>
      <c r="J48" s="147">
        <f>Поликлиника!W48</f>
        <v>0</v>
      </c>
      <c r="K48" s="146">
        <f t="shared" si="3"/>
        <v>0</v>
      </c>
      <c r="L48" s="130">
        <f>Поликлиника!AG48</f>
        <v>27610.95</v>
      </c>
      <c r="M48" s="130">
        <f>Поликлиника!AK48</f>
        <v>27610.95</v>
      </c>
      <c r="N48" s="146">
        <f t="shared" si="4"/>
        <v>0</v>
      </c>
      <c r="O48" s="136">
        <f>Поликлиника!AU48</f>
        <v>276.51</v>
      </c>
      <c r="P48" s="136">
        <f>Поликлиника!AY48</f>
        <v>276.51</v>
      </c>
      <c r="Q48" s="133">
        <f t="shared" si="5"/>
        <v>0</v>
      </c>
      <c r="R48" s="136">
        <f>Поликлиника!BI48</f>
        <v>893.22</v>
      </c>
      <c r="S48" s="136">
        <f>Поликлиника!BM48</f>
        <v>893.22</v>
      </c>
      <c r="T48" s="133">
        <f t="shared" si="6"/>
        <v>0</v>
      </c>
      <c r="U48" s="136">
        <f>Поликлиника!BW48</f>
        <v>700.1099999999999</v>
      </c>
      <c r="V48" s="136">
        <f>Поликлиника!CA48</f>
        <v>700.1099999999999</v>
      </c>
      <c r="W48" s="133">
        <f t="shared" si="7"/>
        <v>0</v>
      </c>
      <c r="X48" s="130">
        <f>Поликлиника!CM48</f>
        <v>51.040000000000006</v>
      </c>
      <c r="Y48" s="130">
        <f>Поликлиника!CQ48</f>
        <v>51.040000000000006</v>
      </c>
      <c r="Z48" s="146">
        <f t="shared" si="8"/>
        <v>0</v>
      </c>
      <c r="AA48" s="130">
        <f>Поликлиника!DA48</f>
        <v>54294.140000000007</v>
      </c>
      <c r="AB48" s="130">
        <f>Поликлиника!DE48</f>
        <v>54294.140000000007</v>
      </c>
      <c r="AC48" s="146">
        <f t="shared" si="9"/>
        <v>0</v>
      </c>
      <c r="AD48" s="147">
        <f>Поликлиника!DO48</f>
        <v>-2753.2300000000005</v>
      </c>
      <c r="AE48" s="147">
        <f>Поликлиника!DS48</f>
        <v>-2753.2300000000005</v>
      </c>
      <c r="AF48" s="148">
        <f t="shared" si="10"/>
        <v>0</v>
      </c>
      <c r="AG48" s="149">
        <f>'Круглосуточный стационар'!D48</f>
        <v>40206.050000000003</v>
      </c>
      <c r="AH48" s="150">
        <f>'Круглосуточный стационар'!J48</f>
        <v>40206.050000000003</v>
      </c>
      <c r="AI48" s="146">
        <f t="shared" si="11"/>
        <v>0</v>
      </c>
      <c r="AJ48" s="145">
        <f>'Дневной стационар'!D48</f>
        <v>7522</v>
      </c>
      <c r="AK48" s="130">
        <f>'Дневной стационар'!L48</f>
        <v>7522</v>
      </c>
      <c r="AL48" s="146">
        <f t="shared" si="12"/>
        <v>0</v>
      </c>
      <c r="AM48" s="151">
        <f t="shared" si="13"/>
        <v>161987.08000000002</v>
      </c>
      <c r="AN48" s="151">
        <f t="shared" si="14"/>
        <v>161246.06000000003</v>
      </c>
      <c r="AO48" s="152">
        <f t="shared" si="15"/>
        <v>-741.01999999998952</v>
      </c>
      <c r="AP48" s="179">
        <f>'[1]410047'!$Y$15+'[1]410047'!$Y$34+'[1]410047'!$Y$37</f>
        <v>4264.59</v>
      </c>
      <c r="AQ48" s="179">
        <f>'[2]410047'!$Y$15+'[2]410047'!$Y$34+'[2]410047'!$Y$37</f>
        <v>4340.8000000000011</v>
      </c>
      <c r="AR48" s="180">
        <f t="shared" si="16"/>
        <v>76.210000000000946</v>
      </c>
      <c r="AS48" s="179">
        <f t="shared" si="17"/>
        <v>157722.49000000002</v>
      </c>
      <c r="AT48" s="179">
        <f t="shared" si="18"/>
        <v>156905.26000000004</v>
      </c>
      <c r="AU48" s="180">
        <f t="shared" si="19"/>
        <v>-817.22999999998137</v>
      </c>
      <c r="AV48" s="181">
        <v>1</v>
      </c>
    </row>
    <row r="49" spans="1:48" hidden="1" x14ac:dyDescent="0.25">
      <c r="A49" s="8">
        <f>'Скорая медицинская помощь'!A49</f>
        <v>36</v>
      </c>
      <c r="B49" s="143" t="str">
        <f>'Скорая медицинская помощь'!C49</f>
        <v>ГБУЗ КК ЕССМП</v>
      </c>
      <c r="C49" s="145">
        <f>'Скорая медицинская помощь'!E49</f>
        <v>242269.58</v>
      </c>
      <c r="D49" s="130">
        <f>'Скорая медицинская помощь'!I49</f>
        <v>242269.58</v>
      </c>
      <c r="E49" s="161">
        <f t="shared" si="1"/>
        <v>0</v>
      </c>
      <c r="F49" s="145">
        <f>Поликлиника!E49</f>
        <v>0</v>
      </c>
      <c r="G49" s="130">
        <f>Поликлиника!I49</f>
        <v>0</v>
      </c>
      <c r="H49" s="146">
        <f t="shared" si="2"/>
        <v>0</v>
      </c>
      <c r="I49" s="147">
        <f>Поликлиника!S49</f>
        <v>0</v>
      </c>
      <c r="J49" s="147">
        <f>Поликлиника!W49</f>
        <v>0</v>
      </c>
      <c r="K49" s="146">
        <f t="shared" si="3"/>
        <v>0</v>
      </c>
      <c r="L49" s="130">
        <f>Поликлиника!AG49</f>
        <v>0</v>
      </c>
      <c r="M49" s="130">
        <f>Поликлиника!AK49</f>
        <v>0</v>
      </c>
      <c r="N49" s="146">
        <f t="shared" si="4"/>
        <v>0</v>
      </c>
      <c r="O49" s="136">
        <f>Поликлиника!AU49</f>
        <v>0</v>
      </c>
      <c r="P49" s="136">
        <f>Поликлиника!AY49</f>
        <v>0</v>
      </c>
      <c r="Q49" s="133">
        <f t="shared" si="5"/>
        <v>0</v>
      </c>
      <c r="R49" s="136">
        <f>Поликлиника!BI49</f>
        <v>0</v>
      </c>
      <c r="S49" s="136">
        <f>Поликлиника!BM49</f>
        <v>0</v>
      </c>
      <c r="T49" s="133">
        <f t="shared" si="6"/>
        <v>0</v>
      </c>
      <c r="U49" s="136">
        <f>Поликлиника!BW49</f>
        <v>8777.2999999999993</v>
      </c>
      <c r="V49" s="136">
        <f>Поликлиника!CA49</f>
        <v>8777.2999999999993</v>
      </c>
      <c r="W49" s="133">
        <f t="shared" si="7"/>
        <v>0</v>
      </c>
      <c r="X49" s="130">
        <f>Поликлиника!CM49</f>
        <v>0</v>
      </c>
      <c r="Y49" s="130">
        <f>Поликлиника!CQ49</f>
        <v>0</v>
      </c>
      <c r="Z49" s="146">
        <f t="shared" si="8"/>
        <v>0</v>
      </c>
      <c r="AA49" s="130">
        <f>Поликлиника!DA49</f>
        <v>0</v>
      </c>
      <c r="AB49" s="130">
        <f>Поликлиника!DE49</f>
        <v>0</v>
      </c>
      <c r="AC49" s="146">
        <f t="shared" si="9"/>
        <v>0</v>
      </c>
      <c r="AD49" s="147">
        <f>Поликлиника!DO49</f>
        <v>0</v>
      </c>
      <c r="AE49" s="147">
        <f>Поликлиника!DS49</f>
        <v>0</v>
      </c>
      <c r="AF49" s="148">
        <f t="shared" si="10"/>
        <v>0</v>
      </c>
      <c r="AG49" s="149">
        <f>'Круглосуточный стационар'!D49</f>
        <v>0</v>
      </c>
      <c r="AH49" s="150">
        <f>'Круглосуточный стационар'!J49</f>
        <v>0</v>
      </c>
      <c r="AI49" s="146">
        <f t="shared" si="11"/>
        <v>0</v>
      </c>
      <c r="AJ49" s="145">
        <f>'Дневной стационар'!D49</f>
        <v>0</v>
      </c>
      <c r="AK49" s="130">
        <f>'Дневной стационар'!L49</f>
        <v>0</v>
      </c>
      <c r="AL49" s="146">
        <f t="shared" si="12"/>
        <v>0</v>
      </c>
      <c r="AM49" s="151">
        <f t="shared" si="13"/>
        <v>251046.87999999998</v>
      </c>
      <c r="AN49" s="151">
        <f t="shared" si="14"/>
        <v>251046.87999999998</v>
      </c>
      <c r="AO49" s="152">
        <f t="shared" si="15"/>
        <v>0</v>
      </c>
      <c r="AP49" s="179">
        <f>'[1]410051'!$Y$15+'[1]410051'!$Y$34+'[1]410051'!$Y$37</f>
        <v>0</v>
      </c>
      <c r="AQ49" s="179">
        <f>'[2]410051'!$Y$15+'[2]410051'!$Y$34+'[2]410051'!$Y$37</f>
        <v>0</v>
      </c>
      <c r="AR49" s="180">
        <f t="shared" si="16"/>
        <v>0</v>
      </c>
      <c r="AS49" s="179">
        <f t="shared" si="17"/>
        <v>251046.87999999998</v>
      </c>
      <c r="AT49" s="179">
        <f t="shared" si="18"/>
        <v>251046.87999999998</v>
      </c>
      <c r="AU49" s="180">
        <f t="shared" si="19"/>
        <v>0</v>
      </c>
      <c r="AV49" s="181"/>
    </row>
    <row r="50" spans="1:48" hidden="1" x14ac:dyDescent="0.25">
      <c r="A50" s="8">
        <f>'Скорая медицинская помощь'!A50</f>
        <v>37</v>
      </c>
      <c r="B50" s="127" t="str">
        <f>'Скорая медицинская помощь'!C50</f>
        <v>ГБУЗКК "ПКГССМП"</v>
      </c>
      <c r="C50" s="145">
        <f>'Скорая медицинская помощь'!E50</f>
        <v>660006</v>
      </c>
      <c r="D50" s="130">
        <f>'Скорая медицинская помощь'!I50</f>
        <v>660006</v>
      </c>
      <c r="E50" s="161">
        <f t="shared" si="1"/>
        <v>0</v>
      </c>
      <c r="F50" s="145">
        <f>Поликлиника!E50</f>
        <v>0</v>
      </c>
      <c r="G50" s="130">
        <f>Поликлиника!I50</f>
        <v>0</v>
      </c>
      <c r="H50" s="146">
        <f t="shared" si="2"/>
        <v>0</v>
      </c>
      <c r="I50" s="147">
        <f>Поликлиника!S50</f>
        <v>0</v>
      </c>
      <c r="J50" s="147">
        <f>Поликлиника!W50</f>
        <v>0</v>
      </c>
      <c r="K50" s="146">
        <f t="shared" si="3"/>
        <v>0</v>
      </c>
      <c r="L50" s="130">
        <f>Поликлиника!AG50</f>
        <v>0</v>
      </c>
      <c r="M50" s="130">
        <f>Поликлиника!AK50</f>
        <v>0</v>
      </c>
      <c r="N50" s="146">
        <f t="shared" si="4"/>
        <v>0</v>
      </c>
      <c r="O50" s="136">
        <f>Поликлиника!AU50</f>
        <v>0</v>
      </c>
      <c r="P50" s="136">
        <f>Поликлиника!AY50</f>
        <v>0</v>
      </c>
      <c r="Q50" s="133">
        <f t="shared" si="5"/>
        <v>0</v>
      </c>
      <c r="R50" s="136">
        <f>Поликлиника!BI50</f>
        <v>0</v>
      </c>
      <c r="S50" s="136">
        <f>Поликлиника!BM50</f>
        <v>0</v>
      </c>
      <c r="T50" s="133">
        <f t="shared" si="6"/>
        <v>0</v>
      </c>
      <c r="U50" s="136">
        <f>Поликлиника!BW50</f>
        <v>841.82</v>
      </c>
      <c r="V50" s="136">
        <f>Поликлиника!CA50</f>
        <v>841.82</v>
      </c>
      <c r="W50" s="133">
        <f t="shared" si="7"/>
        <v>0</v>
      </c>
      <c r="X50" s="130">
        <f>Поликлиника!CM50</f>
        <v>0</v>
      </c>
      <c r="Y50" s="130">
        <f>Поликлиника!CQ50</f>
        <v>0</v>
      </c>
      <c r="Z50" s="146">
        <f t="shared" si="8"/>
        <v>0</v>
      </c>
      <c r="AA50" s="130">
        <f>Поликлиника!DA50</f>
        <v>0</v>
      </c>
      <c r="AB50" s="130">
        <f>Поликлиника!DE50</f>
        <v>0</v>
      </c>
      <c r="AC50" s="146">
        <f t="shared" si="9"/>
        <v>0</v>
      </c>
      <c r="AD50" s="147">
        <f>Поликлиника!DO50</f>
        <v>0</v>
      </c>
      <c r="AE50" s="147">
        <f>Поликлиника!DS50</f>
        <v>0</v>
      </c>
      <c r="AF50" s="148">
        <f t="shared" si="10"/>
        <v>0</v>
      </c>
      <c r="AG50" s="149">
        <f>'Круглосуточный стационар'!D50</f>
        <v>0</v>
      </c>
      <c r="AH50" s="150">
        <f>'Круглосуточный стационар'!J50</f>
        <v>0</v>
      </c>
      <c r="AI50" s="146">
        <f t="shared" si="11"/>
        <v>0</v>
      </c>
      <c r="AJ50" s="145">
        <f>'Дневной стационар'!D50</f>
        <v>0</v>
      </c>
      <c r="AK50" s="130">
        <f>'Дневной стационар'!L50</f>
        <v>0</v>
      </c>
      <c r="AL50" s="146">
        <f t="shared" si="12"/>
        <v>0</v>
      </c>
      <c r="AM50" s="151">
        <f t="shared" si="13"/>
        <v>660847.81999999995</v>
      </c>
      <c r="AN50" s="151">
        <f t="shared" si="14"/>
        <v>660847.81999999995</v>
      </c>
      <c r="AO50" s="152">
        <f t="shared" si="15"/>
        <v>0</v>
      </c>
      <c r="AP50" s="179">
        <f>'[1]410052'!$Y$15+'[1]410052'!$Y$34+'[1]410052'!$Y$37</f>
        <v>0</v>
      </c>
      <c r="AQ50" s="179">
        <f>'[2]410052'!$Y$15+'[2]410052'!$Y$34+'[2]410052'!$Y$37</f>
        <v>0</v>
      </c>
      <c r="AR50" s="180">
        <f t="shared" si="16"/>
        <v>0</v>
      </c>
      <c r="AS50" s="179">
        <f t="shared" si="17"/>
        <v>660847.81999999995</v>
      </c>
      <c r="AT50" s="179">
        <f t="shared" si="18"/>
        <v>660847.81999999995</v>
      </c>
      <c r="AU50" s="180">
        <f t="shared" si="19"/>
        <v>0</v>
      </c>
      <c r="AV50" s="181"/>
    </row>
    <row r="51" spans="1:48" hidden="1" x14ac:dyDescent="0.25">
      <c r="A51" s="8">
        <f>'Скорая медицинская помощь'!A51</f>
        <v>38</v>
      </c>
      <c r="B51" s="127" t="str">
        <f>'Скорая медицинская помощь'!C51</f>
        <v>ООО "КНК"</v>
      </c>
      <c r="C51" s="145">
        <f>'Скорая медицинская помощь'!E51</f>
        <v>0</v>
      </c>
      <c r="D51" s="130">
        <f>'Скорая медицинская помощь'!I51</f>
        <v>0</v>
      </c>
      <c r="E51" s="161">
        <f t="shared" ref="E51:E52" si="20">D51-C51</f>
        <v>0</v>
      </c>
      <c r="F51" s="145">
        <f>Поликлиника!E51</f>
        <v>0</v>
      </c>
      <c r="G51" s="130">
        <f>Поликлиника!I51</f>
        <v>0</v>
      </c>
      <c r="H51" s="146">
        <f t="shared" si="2"/>
        <v>0</v>
      </c>
      <c r="I51" s="147">
        <f>Поликлиника!S51</f>
        <v>0</v>
      </c>
      <c r="J51" s="147">
        <f>Поликлиника!W51</f>
        <v>0</v>
      </c>
      <c r="K51" s="146">
        <f t="shared" si="3"/>
        <v>0</v>
      </c>
      <c r="L51" s="130">
        <f>Поликлиника!AG51</f>
        <v>0</v>
      </c>
      <c r="M51" s="130">
        <f>Поликлиника!AK51</f>
        <v>0</v>
      </c>
      <c r="N51" s="146">
        <f t="shared" si="4"/>
        <v>0</v>
      </c>
      <c r="O51" s="136">
        <f>Поликлиника!AU51</f>
        <v>0</v>
      </c>
      <c r="P51" s="136">
        <f>Поликлиника!AY51</f>
        <v>0</v>
      </c>
      <c r="Q51" s="133">
        <f t="shared" si="5"/>
        <v>0</v>
      </c>
      <c r="R51" s="136">
        <f>Поликлиника!BI51</f>
        <v>0</v>
      </c>
      <c r="S51" s="136">
        <f>Поликлиника!BM51</f>
        <v>0</v>
      </c>
      <c r="T51" s="133">
        <f t="shared" si="6"/>
        <v>0</v>
      </c>
      <c r="U51" s="136">
        <f>Поликлиника!BW51</f>
        <v>0</v>
      </c>
      <c r="V51" s="136">
        <f>Поликлиника!CA51</f>
        <v>0</v>
      </c>
      <c r="W51" s="133">
        <f t="shared" si="7"/>
        <v>0</v>
      </c>
      <c r="X51" s="130">
        <f>Поликлиника!CM51</f>
        <v>0</v>
      </c>
      <c r="Y51" s="130">
        <f>Поликлиника!CQ51</f>
        <v>0</v>
      </c>
      <c r="Z51" s="146">
        <f t="shared" si="8"/>
        <v>0</v>
      </c>
      <c r="AA51" s="130">
        <f>Поликлиника!DA51</f>
        <v>0</v>
      </c>
      <c r="AB51" s="130">
        <f>Поликлиника!DE51</f>
        <v>0</v>
      </c>
      <c r="AC51" s="146">
        <f t="shared" si="9"/>
        <v>0</v>
      </c>
      <c r="AD51" s="147">
        <f>Поликлиника!DO51</f>
        <v>6021.58</v>
      </c>
      <c r="AE51" s="147">
        <f>Поликлиника!DS51</f>
        <v>6021.58</v>
      </c>
      <c r="AF51" s="148">
        <f t="shared" si="10"/>
        <v>0</v>
      </c>
      <c r="AG51" s="149">
        <f>'Круглосуточный стационар'!D51</f>
        <v>0</v>
      </c>
      <c r="AH51" s="150">
        <f>'Круглосуточный стационар'!J51</f>
        <v>0</v>
      </c>
      <c r="AI51" s="146">
        <f t="shared" si="11"/>
        <v>0</v>
      </c>
      <c r="AJ51" s="145">
        <f>'Дневной стационар'!D51</f>
        <v>7186</v>
      </c>
      <c r="AK51" s="130">
        <f>'Дневной стационар'!L51</f>
        <v>7186</v>
      </c>
      <c r="AL51" s="146">
        <f t="shared" si="12"/>
        <v>0</v>
      </c>
      <c r="AM51" s="151">
        <f t="shared" si="13"/>
        <v>13207.58</v>
      </c>
      <c r="AN51" s="151">
        <f t="shared" si="14"/>
        <v>13207.58</v>
      </c>
      <c r="AO51" s="152">
        <f t="shared" si="15"/>
        <v>0</v>
      </c>
      <c r="AP51" s="179">
        <f>'[1]410056'!$Y$15+'[1]410056'!$Y$34+'[1]410056'!$Y$37</f>
        <v>0</v>
      </c>
      <c r="AQ51" s="179">
        <f>'[2]410056'!$Y$15+'[2]410056'!$Y$34+'[2]410056'!$Y$37</f>
        <v>0</v>
      </c>
      <c r="AR51" s="180">
        <f t="shared" si="16"/>
        <v>0</v>
      </c>
      <c r="AS51" s="179">
        <f t="shared" si="17"/>
        <v>13207.58</v>
      </c>
      <c r="AT51" s="179">
        <f t="shared" si="18"/>
        <v>13207.58</v>
      </c>
      <c r="AU51" s="180">
        <f t="shared" si="19"/>
        <v>0</v>
      </c>
      <c r="AV51" s="181"/>
    </row>
    <row r="52" spans="1:48" hidden="1" x14ac:dyDescent="0.25">
      <c r="A52" s="8">
        <f>'Скорая медицинская помощь'!A52</f>
        <v>39</v>
      </c>
      <c r="B52" s="127" t="str">
        <f>'Скорая медицинская помощь'!C52</f>
        <v>ООО РЦ "ОРМЕДИУМ"</v>
      </c>
      <c r="C52" s="145">
        <f>'Скорая медицинская помощь'!E52</f>
        <v>0</v>
      </c>
      <c r="D52" s="130">
        <f>'Скорая медицинская помощь'!I52</f>
        <v>0</v>
      </c>
      <c r="E52" s="161">
        <f t="shared" si="20"/>
        <v>0</v>
      </c>
      <c r="F52" s="145">
        <f>Поликлиника!E52</f>
        <v>0</v>
      </c>
      <c r="G52" s="130">
        <f>Поликлиника!I52</f>
        <v>0</v>
      </c>
      <c r="H52" s="146">
        <f t="shared" si="2"/>
        <v>0</v>
      </c>
      <c r="I52" s="147">
        <f>Поликлиника!S52</f>
        <v>0</v>
      </c>
      <c r="J52" s="147">
        <f>Поликлиника!W52</f>
        <v>0</v>
      </c>
      <c r="K52" s="146">
        <f t="shared" si="3"/>
        <v>0</v>
      </c>
      <c r="L52" s="130">
        <f>Поликлиника!AG52</f>
        <v>0</v>
      </c>
      <c r="M52" s="130">
        <f>Поликлиника!AK52</f>
        <v>0</v>
      </c>
      <c r="N52" s="146">
        <f t="shared" si="4"/>
        <v>0</v>
      </c>
      <c r="O52" s="136">
        <f>Поликлиника!AU52</f>
        <v>0</v>
      </c>
      <c r="P52" s="136">
        <f>Поликлиника!AY52</f>
        <v>0</v>
      </c>
      <c r="Q52" s="133">
        <f t="shared" si="5"/>
        <v>0</v>
      </c>
      <c r="R52" s="136">
        <f>Поликлиника!BI52</f>
        <v>0</v>
      </c>
      <c r="S52" s="136">
        <f>Поликлиника!BM52</f>
        <v>0</v>
      </c>
      <c r="T52" s="133">
        <f t="shared" si="6"/>
        <v>0</v>
      </c>
      <c r="U52" s="136">
        <f>Поликлиника!BW52</f>
        <v>0</v>
      </c>
      <c r="V52" s="136">
        <f>Поликлиника!CA52</f>
        <v>0</v>
      </c>
      <c r="W52" s="133">
        <f t="shared" si="7"/>
        <v>0</v>
      </c>
      <c r="X52" s="130">
        <f>Поликлиника!CM52</f>
        <v>0</v>
      </c>
      <c r="Y52" s="130">
        <f>Поликлиника!CQ52</f>
        <v>0</v>
      </c>
      <c r="Z52" s="146">
        <f t="shared" si="8"/>
        <v>0</v>
      </c>
      <c r="AA52" s="130">
        <f>Поликлиника!DA52</f>
        <v>0</v>
      </c>
      <c r="AB52" s="130">
        <f>Поликлиника!DE52</f>
        <v>0</v>
      </c>
      <c r="AC52" s="146">
        <f t="shared" si="9"/>
        <v>0</v>
      </c>
      <c r="AD52" s="147">
        <f>Поликлиника!DO52</f>
        <v>175.91</v>
      </c>
      <c r="AE52" s="147">
        <f>Поликлиника!DS52</f>
        <v>175.91</v>
      </c>
      <c r="AF52" s="148">
        <f t="shared" si="10"/>
        <v>0</v>
      </c>
      <c r="AG52" s="149">
        <f>'Круглосуточный стационар'!D52</f>
        <v>0</v>
      </c>
      <c r="AH52" s="150">
        <f>'Круглосуточный стационар'!J52</f>
        <v>0</v>
      </c>
      <c r="AI52" s="146">
        <f t="shared" si="11"/>
        <v>0</v>
      </c>
      <c r="AJ52" s="145">
        <f>'Дневной стационар'!D52</f>
        <v>118443.45999999999</v>
      </c>
      <c r="AK52" s="130">
        <f>'Дневной стационар'!L52</f>
        <v>118443.45999999999</v>
      </c>
      <c r="AL52" s="146">
        <f t="shared" si="12"/>
        <v>0</v>
      </c>
      <c r="AM52" s="151">
        <f t="shared" si="13"/>
        <v>118619.37</v>
      </c>
      <c r="AN52" s="151">
        <f t="shared" si="14"/>
        <v>118619.37</v>
      </c>
      <c r="AO52" s="152">
        <f t="shared" si="15"/>
        <v>0</v>
      </c>
      <c r="AP52" s="179">
        <f>'[1]410058'!$Y$15+'[1]410058'!$Y$34+'[1]410058'!$Y$37</f>
        <v>0</v>
      </c>
      <c r="AQ52" s="179">
        <f>'[2]410058'!$Y$15+'[2]410058'!$Y$34+'[2]410058'!$Y$37</f>
        <v>0</v>
      </c>
      <c r="AR52" s="180">
        <f t="shared" si="16"/>
        <v>0</v>
      </c>
      <c r="AS52" s="179">
        <f t="shared" si="17"/>
        <v>118619.37</v>
      </c>
      <c r="AT52" s="179">
        <f t="shared" si="18"/>
        <v>118619.37</v>
      </c>
      <c r="AU52" s="180">
        <f t="shared" si="19"/>
        <v>0</v>
      </c>
      <c r="AV52" s="181"/>
    </row>
    <row r="53" spans="1:48" hidden="1" x14ac:dyDescent="0.25">
      <c r="A53" s="8">
        <f>'Скорая медицинская помощь'!A53</f>
        <v>0</v>
      </c>
      <c r="B53" s="127">
        <f>'Скорая медицинская помощь'!C53</f>
        <v>0</v>
      </c>
      <c r="C53" s="145">
        <f>'Скорая медицинская помощь'!E53</f>
        <v>0</v>
      </c>
      <c r="D53" s="130">
        <f>'Скорая медицинская помощь'!I53</f>
        <v>0</v>
      </c>
      <c r="E53" s="161">
        <f t="shared" ref="E53:E73" si="21">D53-C53</f>
        <v>0</v>
      </c>
      <c r="F53" s="145">
        <f>Поликлиника!E53</f>
        <v>0</v>
      </c>
      <c r="G53" s="130">
        <f>Поликлиника!I53</f>
        <v>0</v>
      </c>
      <c r="H53" s="146">
        <f t="shared" si="2"/>
        <v>0</v>
      </c>
      <c r="I53" s="147">
        <f>Поликлиника!S53</f>
        <v>0</v>
      </c>
      <c r="J53" s="147">
        <f>Поликлиника!W53</f>
        <v>0</v>
      </c>
      <c r="K53" s="146">
        <f t="shared" si="3"/>
        <v>0</v>
      </c>
      <c r="L53" s="130">
        <f>Поликлиника!AG53</f>
        <v>0</v>
      </c>
      <c r="M53" s="130">
        <f>Поликлиника!AK53</f>
        <v>0</v>
      </c>
      <c r="N53" s="146">
        <f t="shared" si="4"/>
        <v>0</v>
      </c>
      <c r="O53" s="136">
        <f>Поликлиника!AU53</f>
        <v>0</v>
      </c>
      <c r="P53" s="136">
        <f>Поликлиника!AY53</f>
        <v>0</v>
      </c>
      <c r="Q53" s="133">
        <f t="shared" si="5"/>
        <v>0</v>
      </c>
      <c r="R53" s="136">
        <f>Поликлиника!BI53</f>
        <v>0</v>
      </c>
      <c r="S53" s="136">
        <f>Поликлиника!BM53</f>
        <v>0</v>
      </c>
      <c r="T53" s="133">
        <f t="shared" si="6"/>
        <v>0</v>
      </c>
      <c r="U53" s="136">
        <f>Поликлиника!BW53</f>
        <v>0</v>
      </c>
      <c r="V53" s="136">
        <f>Поликлиника!CA53</f>
        <v>0</v>
      </c>
      <c r="W53" s="133">
        <f t="shared" si="7"/>
        <v>0</v>
      </c>
      <c r="X53" s="130">
        <f>Поликлиника!CM53</f>
        <v>0</v>
      </c>
      <c r="Y53" s="130">
        <f>Поликлиника!CQ53</f>
        <v>0</v>
      </c>
      <c r="Z53" s="146">
        <f t="shared" si="8"/>
        <v>0</v>
      </c>
      <c r="AA53" s="130">
        <f>Поликлиника!DA53</f>
        <v>0</v>
      </c>
      <c r="AB53" s="130">
        <f>Поликлиника!DE53</f>
        <v>0</v>
      </c>
      <c r="AC53" s="146">
        <f t="shared" si="9"/>
        <v>0</v>
      </c>
      <c r="AD53" s="147">
        <f>Поликлиника!DO53</f>
        <v>0</v>
      </c>
      <c r="AE53" s="147">
        <f>Поликлиника!DS53</f>
        <v>0</v>
      </c>
      <c r="AF53" s="148">
        <f t="shared" si="10"/>
        <v>0</v>
      </c>
      <c r="AG53" s="149">
        <f>'Круглосуточный стационар'!D53</f>
        <v>0</v>
      </c>
      <c r="AH53" s="150">
        <f>'Круглосуточный стационар'!J53</f>
        <v>0</v>
      </c>
      <c r="AI53" s="146">
        <f t="shared" si="11"/>
        <v>0</v>
      </c>
      <c r="AJ53" s="145">
        <f>'Дневной стационар'!D53</f>
        <v>0</v>
      </c>
      <c r="AK53" s="130">
        <f>'Дневной стационар'!L53</f>
        <v>0</v>
      </c>
      <c r="AL53" s="146">
        <f t="shared" si="12"/>
        <v>0</v>
      </c>
      <c r="AM53" s="151">
        <f t="shared" si="13"/>
        <v>0</v>
      </c>
      <c r="AN53" s="151">
        <f t="shared" si="14"/>
        <v>0</v>
      </c>
      <c r="AO53" s="152">
        <f t="shared" si="15"/>
        <v>0</v>
      </c>
      <c r="AP53" s="179"/>
      <c r="AQ53" s="179"/>
      <c r="AR53" s="180">
        <f t="shared" si="16"/>
        <v>0</v>
      </c>
      <c r="AS53" s="179"/>
      <c r="AT53" s="179"/>
      <c r="AU53" s="180">
        <f t="shared" si="19"/>
        <v>0</v>
      </c>
      <c r="AV53" s="181"/>
    </row>
    <row r="54" spans="1:48" x14ac:dyDescent="0.25">
      <c r="A54" s="8">
        <f>'Скорая медицинская помощь'!A54</f>
        <v>41</v>
      </c>
      <c r="B54" s="127" t="str">
        <f>'Скорая медицинская помощь'!C54</f>
        <v>ГБУЗ КК ЦОЗМП</v>
      </c>
      <c r="C54" s="145">
        <f>'Скорая медицинская помощь'!E54</f>
        <v>0</v>
      </c>
      <c r="D54" s="130">
        <f>'Скорая медицинская помощь'!I54</f>
        <v>0</v>
      </c>
      <c r="E54" s="161">
        <f t="shared" si="21"/>
        <v>0</v>
      </c>
      <c r="F54" s="145">
        <f>Поликлиника!E54</f>
        <v>91301.45</v>
      </c>
      <c r="G54" s="130">
        <f>Поликлиника!I54</f>
        <v>85097.14</v>
      </c>
      <c r="H54" s="146">
        <f t="shared" si="2"/>
        <v>-6204.3099999999977</v>
      </c>
      <c r="I54" s="147">
        <f>Поликлиника!S54</f>
        <v>0</v>
      </c>
      <c r="J54" s="147">
        <f>Поликлиника!W54</f>
        <v>0</v>
      </c>
      <c r="K54" s="146">
        <f t="shared" si="3"/>
        <v>0</v>
      </c>
      <c r="L54" s="130">
        <f>Поликлиника!AG54</f>
        <v>5004.8700000000008</v>
      </c>
      <c r="M54" s="130">
        <f>Поликлиника!AK54</f>
        <v>5004.8700000000008</v>
      </c>
      <c r="N54" s="146">
        <f t="shared" si="4"/>
        <v>0</v>
      </c>
      <c r="O54" s="136">
        <f>Поликлиника!AU54</f>
        <v>5905.73</v>
      </c>
      <c r="P54" s="136">
        <f>Поликлиника!AY54</f>
        <v>5905.73</v>
      </c>
      <c r="Q54" s="133">
        <f t="shared" si="5"/>
        <v>0</v>
      </c>
      <c r="R54" s="136">
        <f>Поликлиника!BI54</f>
        <v>14771.32</v>
      </c>
      <c r="S54" s="136">
        <f>Поликлиника!BM54</f>
        <v>14771.32</v>
      </c>
      <c r="T54" s="133">
        <f t="shared" si="6"/>
        <v>0</v>
      </c>
      <c r="U54" s="136">
        <f>Поликлиника!BW54</f>
        <v>8890.89</v>
      </c>
      <c r="V54" s="136">
        <f>Поликлиника!CA54</f>
        <v>8890.89</v>
      </c>
      <c r="W54" s="133">
        <f t="shared" si="7"/>
        <v>0</v>
      </c>
      <c r="X54" s="130">
        <f>Поликлиника!CM54</f>
        <v>957.44999999999993</v>
      </c>
      <c r="Y54" s="130">
        <f>Поликлиника!CQ54</f>
        <v>957.44999999999993</v>
      </c>
      <c r="Z54" s="146">
        <f t="shared" si="8"/>
        <v>0</v>
      </c>
      <c r="AA54" s="130">
        <f>Поликлиника!DA54</f>
        <v>48069.97</v>
      </c>
      <c r="AB54" s="130">
        <f>Поликлиника!DE54</f>
        <v>48069.97</v>
      </c>
      <c r="AC54" s="146">
        <f t="shared" si="9"/>
        <v>0</v>
      </c>
      <c r="AD54" s="147">
        <f>Поликлиника!DO54</f>
        <v>-18228.849999999999</v>
      </c>
      <c r="AE54" s="147">
        <f>Поликлиника!DS54</f>
        <v>-18228.849999999999</v>
      </c>
      <c r="AF54" s="148">
        <f t="shared" si="10"/>
        <v>0</v>
      </c>
      <c r="AG54" s="149">
        <f>'Круглосуточный стационар'!D54</f>
        <v>0</v>
      </c>
      <c r="AH54" s="150">
        <f>'Круглосуточный стационар'!J54</f>
        <v>0</v>
      </c>
      <c r="AI54" s="146">
        <f t="shared" si="11"/>
        <v>0</v>
      </c>
      <c r="AJ54" s="145">
        <f>'Дневной стационар'!D54</f>
        <v>43141</v>
      </c>
      <c r="AK54" s="130">
        <f>'Дневной стационар'!L54</f>
        <v>43141</v>
      </c>
      <c r="AL54" s="146">
        <f t="shared" si="12"/>
        <v>0</v>
      </c>
      <c r="AM54" s="151">
        <f t="shared" si="13"/>
        <v>199813.83</v>
      </c>
      <c r="AN54" s="151">
        <f t="shared" si="14"/>
        <v>193609.52</v>
      </c>
      <c r="AO54" s="152">
        <f t="shared" si="15"/>
        <v>-6204.3099999999977</v>
      </c>
      <c r="AP54" s="179">
        <f>'[1]410068'!$Y$15+'[1]410068'!$Y$34+'[1]410068'!$Y$37</f>
        <v>37273.86</v>
      </c>
      <c r="AQ54" s="179">
        <f>'[2]410068'!$Y$15+'[2]410068'!$Y$34+'[2]410068'!$Y$37</f>
        <v>37618.729999999996</v>
      </c>
      <c r="AR54" s="180">
        <f t="shared" si="16"/>
        <v>344.86999999999534</v>
      </c>
      <c r="AS54" s="179">
        <f t="shared" si="17"/>
        <v>162539.96999999997</v>
      </c>
      <c r="AT54" s="179">
        <f t="shared" si="18"/>
        <v>155990.78999999998</v>
      </c>
      <c r="AU54" s="180">
        <f>AT54-AS54</f>
        <v>-6549.179999999993</v>
      </c>
      <c r="AV54" s="181">
        <v>1</v>
      </c>
    </row>
    <row r="55" spans="1:48" hidden="1" x14ac:dyDescent="0.25">
      <c r="A55" s="8">
        <f>'Скорая медицинская помощь'!A55</f>
        <v>42</v>
      </c>
      <c r="B55" s="127" t="str">
        <f>'Скорая медицинская помощь'!C55</f>
        <v>ООО "ИМПУЛЬС"</v>
      </c>
      <c r="C55" s="145">
        <f>'Скорая медицинская помощь'!E55</f>
        <v>0</v>
      </c>
      <c r="D55" s="130">
        <f>'Скорая медицинская помощь'!I55</f>
        <v>0</v>
      </c>
      <c r="E55" s="161">
        <f t="shared" si="21"/>
        <v>0</v>
      </c>
      <c r="F55" s="145">
        <f>Поликлиника!E55</f>
        <v>0</v>
      </c>
      <c r="G55" s="130">
        <f>Поликлиника!I55</f>
        <v>0</v>
      </c>
      <c r="H55" s="146">
        <f t="shared" si="2"/>
        <v>0</v>
      </c>
      <c r="I55" s="147">
        <f>Поликлиника!S55</f>
        <v>0</v>
      </c>
      <c r="J55" s="147">
        <f>Поликлиника!W55</f>
        <v>0</v>
      </c>
      <c r="K55" s="146">
        <f t="shared" si="3"/>
        <v>0</v>
      </c>
      <c r="L55" s="130">
        <f>Поликлиника!AG55</f>
        <v>0</v>
      </c>
      <c r="M55" s="130">
        <f>Поликлиника!AK55</f>
        <v>0</v>
      </c>
      <c r="N55" s="146">
        <f t="shared" si="4"/>
        <v>0</v>
      </c>
      <c r="O55" s="136">
        <f>Поликлиника!AU55</f>
        <v>0</v>
      </c>
      <c r="P55" s="136">
        <f>Поликлиника!AY55</f>
        <v>0</v>
      </c>
      <c r="Q55" s="133">
        <f t="shared" si="5"/>
        <v>0</v>
      </c>
      <c r="R55" s="136">
        <f>Поликлиника!BI55</f>
        <v>0</v>
      </c>
      <c r="S55" s="136">
        <f>Поликлиника!BM55</f>
        <v>0</v>
      </c>
      <c r="T55" s="133">
        <f t="shared" si="6"/>
        <v>0</v>
      </c>
      <c r="U55" s="136">
        <f>Поликлиника!BW55</f>
        <v>0</v>
      </c>
      <c r="V55" s="136">
        <f>Поликлиника!CA55</f>
        <v>0</v>
      </c>
      <c r="W55" s="133">
        <f t="shared" si="7"/>
        <v>0</v>
      </c>
      <c r="X55" s="130">
        <f>Поликлиника!CM55</f>
        <v>0</v>
      </c>
      <c r="Y55" s="130">
        <f>Поликлиника!CQ55</f>
        <v>0</v>
      </c>
      <c r="Z55" s="146">
        <f t="shared" si="8"/>
        <v>0</v>
      </c>
      <c r="AA55" s="130">
        <f>Поликлиника!DA55</f>
        <v>0</v>
      </c>
      <c r="AB55" s="130">
        <f>Поликлиника!DE55</f>
        <v>0</v>
      </c>
      <c r="AC55" s="146">
        <f t="shared" si="9"/>
        <v>0</v>
      </c>
      <c r="AD55" s="147">
        <f>Поликлиника!DO55</f>
        <v>30122.190000000002</v>
      </c>
      <c r="AE55" s="147">
        <f>Поликлиника!DS55</f>
        <v>30122.190000000002</v>
      </c>
      <c r="AF55" s="148">
        <f t="shared" si="10"/>
        <v>0</v>
      </c>
      <c r="AG55" s="149">
        <f>'Круглосуточный стационар'!D55</f>
        <v>0</v>
      </c>
      <c r="AH55" s="150">
        <f>'Круглосуточный стационар'!J55</f>
        <v>0</v>
      </c>
      <c r="AI55" s="146">
        <f t="shared" si="11"/>
        <v>0</v>
      </c>
      <c r="AJ55" s="145">
        <f>'Дневной стационар'!D55</f>
        <v>0</v>
      </c>
      <c r="AK55" s="130">
        <f>'Дневной стационар'!L55</f>
        <v>0</v>
      </c>
      <c r="AL55" s="146">
        <f t="shared" si="12"/>
        <v>0</v>
      </c>
      <c r="AM55" s="151">
        <f t="shared" si="13"/>
        <v>30122.190000000002</v>
      </c>
      <c r="AN55" s="151">
        <f t="shared" si="14"/>
        <v>30122.190000000002</v>
      </c>
      <c r="AO55" s="152">
        <f t="shared" si="15"/>
        <v>0</v>
      </c>
      <c r="AP55" s="179">
        <f>'[1]410069'!$Y$15+'[1]410069'!$Y$34+'[1]410069'!$Y$37</f>
        <v>0</v>
      </c>
      <c r="AQ55" s="179">
        <f>'[2]410069'!$Y$15+'[2]410069'!$Y$34+'[2]410069'!$Y$37</f>
        <v>0</v>
      </c>
      <c r="AR55" s="180">
        <f t="shared" si="16"/>
        <v>0</v>
      </c>
      <c r="AS55" s="179">
        <f t="shared" si="17"/>
        <v>30122.190000000002</v>
      </c>
      <c r="AT55" s="179">
        <f t="shared" si="18"/>
        <v>30122.190000000002</v>
      </c>
      <c r="AU55" s="180">
        <f t="shared" si="19"/>
        <v>0</v>
      </c>
      <c r="AV55" s="181"/>
    </row>
    <row r="56" spans="1:48" hidden="1" x14ac:dyDescent="0.25">
      <c r="A56" s="8">
        <f>'Скорая медицинская помощь'!A56</f>
        <v>43</v>
      </c>
      <c r="B56" s="127" t="str">
        <f>'Скорая медицинская помощь'!C56</f>
        <v>ООО ДЦ "ЖЕМЧУЖИНА КАМЧАТКИ"</v>
      </c>
      <c r="C56" s="145">
        <f>'Скорая медицинская помощь'!E56</f>
        <v>0</v>
      </c>
      <c r="D56" s="130">
        <f>'Скорая медицинская помощь'!I56</f>
        <v>0</v>
      </c>
      <c r="E56" s="161">
        <f t="shared" si="21"/>
        <v>0</v>
      </c>
      <c r="F56" s="145">
        <f>Поликлиника!E56</f>
        <v>0</v>
      </c>
      <c r="G56" s="130">
        <f>Поликлиника!I56</f>
        <v>0</v>
      </c>
      <c r="H56" s="146">
        <f t="shared" si="2"/>
        <v>0</v>
      </c>
      <c r="I56" s="147">
        <f>Поликлиника!S56</f>
        <v>0</v>
      </c>
      <c r="J56" s="147">
        <f>Поликлиника!W56</f>
        <v>0</v>
      </c>
      <c r="K56" s="146">
        <f t="shared" si="3"/>
        <v>0</v>
      </c>
      <c r="L56" s="130">
        <f>Поликлиника!AG56</f>
        <v>0</v>
      </c>
      <c r="M56" s="130">
        <f>Поликлиника!AK56</f>
        <v>0</v>
      </c>
      <c r="N56" s="146">
        <f t="shared" si="4"/>
        <v>0</v>
      </c>
      <c r="O56" s="136">
        <f>Поликлиника!AU56</f>
        <v>0</v>
      </c>
      <c r="P56" s="136">
        <f>Поликлиника!AY56</f>
        <v>0</v>
      </c>
      <c r="Q56" s="133">
        <f t="shared" si="5"/>
        <v>0</v>
      </c>
      <c r="R56" s="136">
        <f>Поликлиника!BI56</f>
        <v>0</v>
      </c>
      <c r="S56" s="136">
        <f>Поликлиника!BM56</f>
        <v>0</v>
      </c>
      <c r="T56" s="133">
        <f t="shared" si="6"/>
        <v>0</v>
      </c>
      <c r="U56" s="136">
        <f>Поликлиника!BW56</f>
        <v>0</v>
      </c>
      <c r="V56" s="136">
        <f>Поликлиника!CA56</f>
        <v>0</v>
      </c>
      <c r="W56" s="133">
        <f t="shared" si="7"/>
        <v>0</v>
      </c>
      <c r="X56" s="130">
        <f>Поликлиника!CM56</f>
        <v>0</v>
      </c>
      <c r="Y56" s="130">
        <f>Поликлиника!CQ56</f>
        <v>0</v>
      </c>
      <c r="Z56" s="146">
        <f t="shared" si="8"/>
        <v>0</v>
      </c>
      <c r="AA56" s="130">
        <f>Поликлиника!DA56</f>
        <v>0</v>
      </c>
      <c r="AB56" s="130">
        <f>Поликлиника!DE56</f>
        <v>0</v>
      </c>
      <c r="AC56" s="146">
        <f t="shared" si="9"/>
        <v>0</v>
      </c>
      <c r="AD56" s="147">
        <f>Поликлиника!DO56</f>
        <v>0</v>
      </c>
      <c r="AE56" s="147">
        <f>Поликлиника!DS56</f>
        <v>0</v>
      </c>
      <c r="AF56" s="148">
        <f t="shared" si="10"/>
        <v>0</v>
      </c>
      <c r="AG56" s="149">
        <f>'Круглосуточный стационар'!D56</f>
        <v>0</v>
      </c>
      <c r="AH56" s="150">
        <f>'Круглосуточный стационар'!J56</f>
        <v>0</v>
      </c>
      <c r="AI56" s="146">
        <f t="shared" si="11"/>
        <v>0</v>
      </c>
      <c r="AJ56" s="145">
        <f>'Дневной стационар'!D56</f>
        <v>22370.639999999999</v>
      </c>
      <c r="AK56" s="130">
        <f>'Дневной стационар'!L56</f>
        <v>22370.639999999999</v>
      </c>
      <c r="AL56" s="146">
        <f t="shared" si="12"/>
        <v>0</v>
      </c>
      <c r="AM56" s="151">
        <f t="shared" si="13"/>
        <v>22370.639999999999</v>
      </c>
      <c r="AN56" s="151">
        <f t="shared" si="14"/>
        <v>22370.639999999999</v>
      </c>
      <c r="AO56" s="152">
        <f t="shared" si="15"/>
        <v>0</v>
      </c>
      <c r="AP56" s="179">
        <f>'[1]410071'!$Y$15+'[1]410071'!$Y$34+'[1]410071'!$Y$37</f>
        <v>0</v>
      </c>
      <c r="AQ56" s="179">
        <f>'[2]410071'!$Y$15+'[2]410071'!$Y$34+'[2]410071'!$Y$37</f>
        <v>0</v>
      </c>
      <c r="AR56" s="180">
        <f t="shared" si="16"/>
        <v>0</v>
      </c>
      <c r="AS56" s="179">
        <f t="shared" si="17"/>
        <v>22370.639999999999</v>
      </c>
      <c r="AT56" s="179">
        <f t="shared" si="18"/>
        <v>22370.639999999999</v>
      </c>
      <c r="AU56" s="180">
        <f t="shared" si="19"/>
        <v>0</v>
      </c>
      <c r="AV56" s="181"/>
    </row>
    <row r="57" spans="1:48" x14ac:dyDescent="0.25">
      <c r="A57" s="8">
        <f>'Скорая медицинская помощь'!A57</f>
        <v>44</v>
      </c>
      <c r="B57" s="127" t="str">
        <f>'Скорая медицинская помощь'!C57</f>
        <v>ЦЕНТР СПИД</v>
      </c>
      <c r="C57" s="145">
        <f>'Скорая медицинская помощь'!E57</f>
        <v>0</v>
      </c>
      <c r="D57" s="130">
        <f>'Скорая медицинская помощь'!I57</f>
        <v>0</v>
      </c>
      <c r="E57" s="161">
        <f t="shared" si="21"/>
        <v>0</v>
      </c>
      <c r="F57" s="145">
        <f>Поликлиника!E57</f>
        <v>0</v>
      </c>
      <c r="G57" s="130">
        <f>Поликлиника!I57</f>
        <v>0</v>
      </c>
      <c r="H57" s="146">
        <f t="shared" si="2"/>
        <v>0</v>
      </c>
      <c r="I57" s="147">
        <f>Поликлиника!S57</f>
        <v>0</v>
      </c>
      <c r="J57" s="147">
        <f>Поликлиника!W57</f>
        <v>0</v>
      </c>
      <c r="K57" s="146">
        <f t="shared" si="3"/>
        <v>0</v>
      </c>
      <c r="L57" s="130">
        <f>Поликлиника!AG57</f>
        <v>880.89</v>
      </c>
      <c r="M57" s="130">
        <f>Поликлиника!AK57</f>
        <v>880.89</v>
      </c>
      <c r="N57" s="146">
        <f t="shared" si="4"/>
        <v>0</v>
      </c>
      <c r="O57" s="136">
        <f>Поликлиника!AU57</f>
        <v>0</v>
      </c>
      <c r="P57" s="136">
        <f>Поликлиника!AY57</f>
        <v>0</v>
      </c>
      <c r="Q57" s="133">
        <f t="shared" si="5"/>
        <v>0</v>
      </c>
      <c r="R57" s="136">
        <f>Поликлиника!BI57</f>
        <v>0</v>
      </c>
      <c r="S57" s="136">
        <f>Поликлиника!BM57</f>
        <v>0</v>
      </c>
      <c r="T57" s="133">
        <f t="shared" si="6"/>
        <v>0</v>
      </c>
      <c r="U57" s="136">
        <f>Поликлиника!BW57</f>
        <v>1930.01</v>
      </c>
      <c r="V57" s="136">
        <f>Поликлиника!CA57</f>
        <v>1930.01</v>
      </c>
      <c r="W57" s="133">
        <f t="shared" si="7"/>
        <v>0</v>
      </c>
      <c r="X57" s="130">
        <f>Поликлиника!CM57</f>
        <v>0</v>
      </c>
      <c r="Y57" s="130">
        <f>Поликлиника!CQ57</f>
        <v>0</v>
      </c>
      <c r="Z57" s="146">
        <f t="shared" si="8"/>
        <v>0</v>
      </c>
      <c r="AA57" s="130">
        <f>Поликлиника!DA57</f>
        <v>6427.73</v>
      </c>
      <c r="AB57" s="130">
        <f>Поликлиника!DE57</f>
        <v>7344.37</v>
      </c>
      <c r="AC57" s="146">
        <f t="shared" si="9"/>
        <v>916.64000000000033</v>
      </c>
      <c r="AD57" s="147">
        <f>Поликлиника!DO57</f>
        <v>588211.49000000022</v>
      </c>
      <c r="AE57" s="147">
        <f>Поликлиника!DS57</f>
        <v>588211.49000000022</v>
      </c>
      <c r="AF57" s="148">
        <f t="shared" si="10"/>
        <v>0</v>
      </c>
      <c r="AG57" s="149">
        <f>'Круглосуточный стационар'!D57</f>
        <v>273025.75</v>
      </c>
      <c r="AH57" s="150">
        <f>'Круглосуточный стационар'!J57</f>
        <v>273025.75</v>
      </c>
      <c r="AI57" s="146">
        <f t="shared" si="11"/>
        <v>0</v>
      </c>
      <c r="AJ57" s="145">
        <f>'Дневной стационар'!D57</f>
        <v>91172</v>
      </c>
      <c r="AK57" s="130">
        <f>'Дневной стационар'!L57</f>
        <v>91172</v>
      </c>
      <c r="AL57" s="146">
        <f t="shared" si="12"/>
        <v>0</v>
      </c>
      <c r="AM57" s="151">
        <f t="shared" si="13"/>
        <v>961647.87000000023</v>
      </c>
      <c r="AN57" s="151">
        <f t="shared" si="14"/>
        <v>962564.51000000024</v>
      </c>
      <c r="AO57" s="152">
        <f t="shared" si="15"/>
        <v>916.64000000001397</v>
      </c>
      <c r="AP57" s="179">
        <f>'[1]410077'!$Y$15+'[1]410077'!$Y$34+'[1]410077'!$Y$37</f>
        <v>6005.42</v>
      </c>
      <c r="AQ57" s="179">
        <f>'[2]410077'!$Y$15+'[2]410077'!$Y$34+'[2]410077'!$Y$37</f>
        <v>6005.42</v>
      </c>
      <c r="AR57" s="180">
        <f t="shared" si="16"/>
        <v>0</v>
      </c>
      <c r="AS57" s="179">
        <f t="shared" si="17"/>
        <v>955642.45000000019</v>
      </c>
      <c r="AT57" s="179">
        <f t="shared" si="18"/>
        <v>956559.0900000002</v>
      </c>
      <c r="AU57" s="180">
        <f t="shared" si="19"/>
        <v>916.64000000001397</v>
      </c>
      <c r="AV57" s="181">
        <v>1</v>
      </c>
    </row>
    <row r="58" spans="1:48" hidden="1" x14ac:dyDescent="0.25">
      <c r="A58" s="8">
        <f>'Скорая медицинская помощь'!A58</f>
        <v>45</v>
      </c>
      <c r="B58" s="127" t="str">
        <f>'Скорая медицинская помощь'!C58</f>
        <v>ООО "М-ЛАЙН"</v>
      </c>
      <c r="C58" s="145">
        <f>'Скорая медицинская помощь'!E58</f>
        <v>0</v>
      </c>
      <c r="D58" s="130">
        <f>'Скорая медицинская помощь'!I58</f>
        <v>0</v>
      </c>
      <c r="E58" s="161">
        <f t="shared" si="21"/>
        <v>0</v>
      </c>
      <c r="F58" s="145">
        <f>Поликлиника!E58</f>
        <v>0</v>
      </c>
      <c r="G58" s="130">
        <f>Поликлиника!I58</f>
        <v>0</v>
      </c>
      <c r="H58" s="146">
        <f t="shared" si="2"/>
        <v>0</v>
      </c>
      <c r="I58" s="147">
        <f>Поликлиника!S58</f>
        <v>0</v>
      </c>
      <c r="J58" s="147">
        <f>Поликлиника!W58</f>
        <v>0</v>
      </c>
      <c r="K58" s="146">
        <f t="shared" si="3"/>
        <v>0</v>
      </c>
      <c r="L58" s="130">
        <f>Поликлиника!AG58</f>
        <v>0</v>
      </c>
      <c r="M58" s="130">
        <f>Поликлиника!AK58</f>
        <v>0</v>
      </c>
      <c r="N58" s="146">
        <f t="shared" si="4"/>
        <v>0</v>
      </c>
      <c r="O58" s="136">
        <f>Поликлиника!AU58</f>
        <v>0</v>
      </c>
      <c r="P58" s="136">
        <f>Поликлиника!AY58</f>
        <v>0</v>
      </c>
      <c r="Q58" s="133">
        <f t="shared" si="5"/>
        <v>0</v>
      </c>
      <c r="R58" s="136">
        <f>Поликлиника!BI58</f>
        <v>0</v>
      </c>
      <c r="S58" s="136">
        <f>Поликлиника!BM58</f>
        <v>0</v>
      </c>
      <c r="T58" s="133">
        <f t="shared" si="6"/>
        <v>0</v>
      </c>
      <c r="U58" s="136">
        <f>Поликлиника!BW58</f>
        <v>0</v>
      </c>
      <c r="V58" s="136">
        <f>Поликлиника!CA58</f>
        <v>0</v>
      </c>
      <c r="W58" s="133">
        <f t="shared" si="7"/>
        <v>0</v>
      </c>
      <c r="X58" s="130">
        <f>Поликлиника!CM58</f>
        <v>0</v>
      </c>
      <c r="Y58" s="130">
        <f>Поликлиника!CQ58</f>
        <v>0</v>
      </c>
      <c r="Z58" s="146">
        <f t="shared" si="8"/>
        <v>0</v>
      </c>
      <c r="AA58" s="130">
        <f>Поликлиника!DA58</f>
        <v>0</v>
      </c>
      <c r="AB58" s="130">
        <f>Поликлиника!DE58</f>
        <v>0</v>
      </c>
      <c r="AC58" s="146">
        <f t="shared" si="9"/>
        <v>0</v>
      </c>
      <c r="AD58" s="147">
        <f>Поликлиника!DO58</f>
        <v>0</v>
      </c>
      <c r="AE58" s="147">
        <f>Поликлиника!DS58</f>
        <v>0</v>
      </c>
      <c r="AF58" s="148">
        <f t="shared" si="10"/>
        <v>0</v>
      </c>
      <c r="AG58" s="149">
        <f>'Круглосуточный стационар'!D58</f>
        <v>0</v>
      </c>
      <c r="AH58" s="150">
        <f>'Круглосуточный стационар'!J58</f>
        <v>0</v>
      </c>
      <c r="AI58" s="146">
        <f t="shared" si="11"/>
        <v>0</v>
      </c>
      <c r="AJ58" s="145">
        <f>'Дневной стационар'!D58</f>
        <v>0</v>
      </c>
      <c r="AK58" s="130">
        <f>'Дневной стационар'!L58</f>
        <v>0</v>
      </c>
      <c r="AL58" s="146">
        <f t="shared" si="12"/>
        <v>0</v>
      </c>
      <c r="AM58" s="151">
        <f t="shared" si="13"/>
        <v>0</v>
      </c>
      <c r="AN58" s="151">
        <f t="shared" si="14"/>
        <v>0</v>
      </c>
      <c r="AO58" s="152">
        <f t="shared" si="15"/>
        <v>0</v>
      </c>
      <c r="AP58" s="179">
        <f>'[1]410084'!$Y$15+'[1]410084'!$Y$34+'[1]410084'!$Y$37</f>
        <v>0</v>
      </c>
      <c r="AQ58" s="179">
        <f>'[2]410084'!$Y$15+'[2]410084'!$Y$34+'[2]410084'!$Y$37</f>
        <v>0</v>
      </c>
      <c r="AR58" s="180">
        <f t="shared" si="16"/>
        <v>0</v>
      </c>
      <c r="AS58" s="179">
        <f t="shared" si="17"/>
        <v>0</v>
      </c>
      <c r="AT58" s="179">
        <f t="shared" si="18"/>
        <v>0</v>
      </c>
      <c r="AU58" s="180">
        <f t="shared" si="19"/>
        <v>0</v>
      </c>
      <c r="AV58" s="181"/>
    </row>
    <row r="59" spans="1:48" hidden="1" x14ac:dyDescent="0.25">
      <c r="A59" s="8">
        <f>'Скорая медицинская помощь'!A59</f>
        <v>46</v>
      </c>
      <c r="B59" s="127" t="str">
        <f>'Скорая медицинская помощь'!C59</f>
        <v>ООО "ЮНИЛАБ-ХАБАРОВСК"</v>
      </c>
      <c r="C59" s="145">
        <f>'Скорая медицинская помощь'!E59</f>
        <v>0</v>
      </c>
      <c r="D59" s="130">
        <f>'Скорая медицинская помощь'!I59</f>
        <v>0</v>
      </c>
      <c r="E59" s="161">
        <f t="shared" si="21"/>
        <v>0</v>
      </c>
      <c r="F59" s="145">
        <f>Поликлиника!E59</f>
        <v>0</v>
      </c>
      <c r="G59" s="130">
        <f>Поликлиника!I59</f>
        <v>0</v>
      </c>
      <c r="H59" s="146">
        <f t="shared" si="2"/>
        <v>0</v>
      </c>
      <c r="I59" s="147">
        <f>Поликлиника!S59</f>
        <v>0</v>
      </c>
      <c r="J59" s="147">
        <f>Поликлиника!W59</f>
        <v>0</v>
      </c>
      <c r="K59" s="146">
        <f t="shared" si="3"/>
        <v>0</v>
      </c>
      <c r="L59" s="130">
        <f>Поликлиника!AG59</f>
        <v>0</v>
      </c>
      <c r="M59" s="130">
        <f>Поликлиника!AK59</f>
        <v>0</v>
      </c>
      <c r="N59" s="146">
        <f t="shared" si="4"/>
        <v>0</v>
      </c>
      <c r="O59" s="136">
        <f>Поликлиника!AU59</f>
        <v>0</v>
      </c>
      <c r="P59" s="136">
        <f>Поликлиника!AY59</f>
        <v>0</v>
      </c>
      <c r="Q59" s="133">
        <f t="shared" si="5"/>
        <v>0</v>
      </c>
      <c r="R59" s="136">
        <f>Поликлиника!BI59</f>
        <v>0</v>
      </c>
      <c r="S59" s="136">
        <f>Поликлиника!BM59</f>
        <v>0</v>
      </c>
      <c r="T59" s="133">
        <f t="shared" si="6"/>
        <v>0</v>
      </c>
      <c r="U59" s="136">
        <f>Поликлиника!BW59</f>
        <v>0</v>
      </c>
      <c r="V59" s="136">
        <f>Поликлиника!CA59</f>
        <v>0</v>
      </c>
      <c r="W59" s="133">
        <f t="shared" si="7"/>
        <v>0</v>
      </c>
      <c r="X59" s="130">
        <f>Поликлиника!CM59</f>
        <v>0</v>
      </c>
      <c r="Y59" s="130">
        <f>Поликлиника!CQ59</f>
        <v>0</v>
      </c>
      <c r="Z59" s="146">
        <f t="shared" si="8"/>
        <v>0</v>
      </c>
      <c r="AA59" s="130">
        <f>Поликлиника!DA59</f>
        <v>0</v>
      </c>
      <c r="AB59" s="130">
        <f>Поликлиника!DE59</f>
        <v>0</v>
      </c>
      <c r="AC59" s="146">
        <f t="shared" si="9"/>
        <v>0</v>
      </c>
      <c r="AD59" s="147">
        <f>Поликлиника!DO59</f>
        <v>0</v>
      </c>
      <c r="AE59" s="147">
        <f>Поликлиника!DS59</f>
        <v>0</v>
      </c>
      <c r="AF59" s="148">
        <f t="shared" si="10"/>
        <v>0</v>
      </c>
      <c r="AG59" s="149">
        <f>'Круглосуточный стационар'!D59</f>
        <v>0</v>
      </c>
      <c r="AH59" s="150">
        <f>'Круглосуточный стационар'!J59</f>
        <v>0</v>
      </c>
      <c r="AI59" s="146">
        <f t="shared" si="11"/>
        <v>0</v>
      </c>
      <c r="AJ59" s="145">
        <f>'Дневной стационар'!D59</f>
        <v>0</v>
      </c>
      <c r="AK59" s="130">
        <f>'Дневной стационар'!L59</f>
        <v>0</v>
      </c>
      <c r="AL59" s="146">
        <f t="shared" si="12"/>
        <v>0</v>
      </c>
      <c r="AM59" s="151">
        <f t="shared" si="13"/>
        <v>0</v>
      </c>
      <c r="AN59" s="151">
        <f t="shared" si="14"/>
        <v>0</v>
      </c>
      <c r="AO59" s="152">
        <f t="shared" si="15"/>
        <v>0</v>
      </c>
      <c r="AP59" s="179">
        <f>'[1]410087'!$Y$15+'[1]410087'!$Y$34+'[1]410087'!$Y$37</f>
        <v>0</v>
      </c>
      <c r="AQ59" s="179">
        <f>'[2]410087'!$Y$15+'[2]410087'!$Y$34+'[2]410087'!$Y$37</f>
        <v>0</v>
      </c>
      <c r="AR59" s="180">
        <f t="shared" si="16"/>
        <v>0</v>
      </c>
      <c r="AS59" s="179">
        <f t="shared" si="17"/>
        <v>0</v>
      </c>
      <c r="AT59" s="179">
        <f t="shared" si="18"/>
        <v>0</v>
      </c>
      <c r="AU59" s="180">
        <f t="shared" si="19"/>
        <v>0</v>
      </c>
      <c r="AV59" s="181"/>
    </row>
    <row r="60" spans="1:48" hidden="1" x14ac:dyDescent="0.25">
      <c r="A60" s="8">
        <f>'Скорая медицинская помощь'!A60</f>
        <v>47</v>
      </c>
      <c r="B60" s="127" t="str">
        <f>'Скорая медицинская помощь'!C60</f>
        <v>ГБУЗ ККПТД</v>
      </c>
      <c r="C60" s="145">
        <f>'Скорая медицинская помощь'!E60</f>
        <v>0</v>
      </c>
      <c r="D60" s="130">
        <f>'Скорая медицинская помощь'!I60</f>
        <v>0</v>
      </c>
      <c r="E60" s="161">
        <f t="shared" si="21"/>
        <v>0</v>
      </c>
      <c r="F60" s="145">
        <f>Поликлиника!E60</f>
        <v>0</v>
      </c>
      <c r="G60" s="130">
        <f>Поликлиника!I60</f>
        <v>0</v>
      </c>
      <c r="H60" s="146">
        <f t="shared" si="2"/>
        <v>0</v>
      </c>
      <c r="I60" s="147">
        <f>Поликлиника!S60</f>
        <v>0</v>
      </c>
      <c r="J60" s="147">
        <f>Поликлиника!W60</f>
        <v>0</v>
      </c>
      <c r="K60" s="146">
        <f t="shared" si="3"/>
        <v>0</v>
      </c>
      <c r="L60" s="130">
        <f>Поликлиника!AG60</f>
        <v>0</v>
      </c>
      <c r="M60" s="130">
        <f>Поликлиника!AK60</f>
        <v>0</v>
      </c>
      <c r="N60" s="146">
        <f t="shared" si="4"/>
        <v>0</v>
      </c>
      <c r="O60" s="136">
        <f>Поликлиника!AU60</f>
        <v>0</v>
      </c>
      <c r="P60" s="136">
        <f>Поликлиника!AY60</f>
        <v>0</v>
      </c>
      <c r="Q60" s="133">
        <f t="shared" si="5"/>
        <v>0</v>
      </c>
      <c r="R60" s="136">
        <f>Поликлиника!BI60</f>
        <v>0</v>
      </c>
      <c r="S60" s="136">
        <f>Поликлиника!BM60</f>
        <v>0</v>
      </c>
      <c r="T60" s="133">
        <f t="shared" si="6"/>
        <v>0</v>
      </c>
      <c r="U60" s="136">
        <f>Поликлиника!BW60</f>
        <v>0</v>
      </c>
      <c r="V60" s="136">
        <f>Поликлиника!CA60</f>
        <v>0</v>
      </c>
      <c r="W60" s="133">
        <f t="shared" si="7"/>
        <v>0</v>
      </c>
      <c r="X60" s="130">
        <f>Поликлиника!CM60</f>
        <v>0</v>
      </c>
      <c r="Y60" s="130">
        <f>Поликлиника!CQ60</f>
        <v>0</v>
      </c>
      <c r="Z60" s="146">
        <f t="shared" si="8"/>
        <v>0</v>
      </c>
      <c r="AA60" s="130">
        <f>Поликлиника!DA60</f>
        <v>0</v>
      </c>
      <c r="AB60" s="130">
        <f>Поликлиника!DE60</f>
        <v>0</v>
      </c>
      <c r="AC60" s="146">
        <f t="shared" si="9"/>
        <v>0</v>
      </c>
      <c r="AD60" s="147">
        <f>Поликлиника!DO60</f>
        <v>22078.48</v>
      </c>
      <c r="AE60" s="147">
        <f>Поликлиника!DS60</f>
        <v>22078.48</v>
      </c>
      <c r="AF60" s="148">
        <f t="shared" si="10"/>
        <v>0</v>
      </c>
      <c r="AG60" s="149">
        <f>'Круглосуточный стационар'!D60</f>
        <v>0</v>
      </c>
      <c r="AH60" s="150">
        <f>'Круглосуточный стационар'!J60</f>
        <v>0</v>
      </c>
      <c r="AI60" s="146">
        <f t="shared" si="11"/>
        <v>0</v>
      </c>
      <c r="AJ60" s="145">
        <f>'Дневной стационар'!D60</f>
        <v>0</v>
      </c>
      <c r="AK60" s="130">
        <f>'Дневной стационар'!L60</f>
        <v>0</v>
      </c>
      <c r="AL60" s="146">
        <f t="shared" si="12"/>
        <v>0</v>
      </c>
      <c r="AM60" s="151">
        <f t="shared" si="13"/>
        <v>22078.48</v>
      </c>
      <c r="AN60" s="151">
        <f t="shared" si="14"/>
        <v>22078.48</v>
      </c>
      <c r="AO60" s="152">
        <f t="shared" si="15"/>
        <v>0</v>
      </c>
      <c r="AP60" s="179">
        <f>'[1]410089'!$Y$15+'[1]410089'!$Y$34+'[1]410089'!$Y$37</f>
        <v>0</v>
      </c>
      <c r="AQ60" s="179">
        <f>'[2]410089'!$Y$15+'[2]410089'!$Y$34+'[2]410089'!$Y$37</f>
        <v>0</v>
      </c>
      <c r="AR60" s="180">
        <f t="shared" si="16"/>
        <v>0</v>
      </c>
      <c r="AS60" s="179">
        <f t="shared" ref="AS60:AS65" si="22">AM60-AP60</f>
        <v>22078.48</v>
      </c>
      <c r="AT60" s="179">
        <f t="shared" ref="AT60:AT65" si="23">AN60-AQ60</f>
        <v>22078.48</v>
      </c>
      <c r="AU60" s="180">
        <f t="shared" ref="AU60:AU65" si="24">AT60-AS60</f>
        <v>0</v>
      </c>
      <c r="AV60" s="181"/>
    </row>
    <row r="61" spans="1:48" hidden="1" x14ac:dyDescent="0.25">
      <c r="A61" s="8">
        <f>'Скорая медицинская помощь'!A61</f>
        <v>0</v>
      </c>
      <c r="B61" s="127">
        <f>'Скорая медицинская помощь'!C61</f>
        <v>0</v>
      </c>
      <c r="C61" s="145">
        <f>'Скорая медицинская помощь'!E61</f>
        <v>0</v>
      </c>
      <c r="D61" s="130">
        <f>'Скорая медицинская помощь'!I61</f>
        <v>0</v>
      </c>
      <c r="E61" s="161">
        <f t="shared" si="21"/>
        <v>0</v>
      </c>
      <c r="F61" s="145">
        <f>Поликлиника!E61</f>
        <v>0</v>
      </c>
      <c r="G61" s="130">
        <f>Поликлиника!I61</f>
        <v>0</v>
      </c>
      <c r="H61" s="146">
        <f t="shared" si="2"/>
        <v>0</v>
      </c>
      <c r="I61" s="147">
        <f>Поликлиника!S61</f>
        <v>0</v>
      </c>
      <c r="J61" s="147">
        <f>Поликлиника!W61</f>
        <v>0</v>
      </c>
      <c r="K61" s="146">
        <f t="shared" si="3"/>
        <v>0</v>
      </c>
      <c r="L61" s="130">
        <f>Поликлиника!AG61</f>
        <v>0</v>
      </c>
      <c r="M61" s="130">
        <f>Поликлиника!AK61</f>
        <v>0</v>
      </c>
      <c r="N61" s="146">
        <f t="shared" si="4"/>
        <v>0</v>
      </c>
      <c r="O61" s="136">
        <f>Поликлиника!AU61</f>
        <v>0</v>
      </c>
      <c r="P61" s="136">
        <f>Поликлиника!AY61</f>
        <v>0</v>
      </c>
      <c r="Q61" s="133">
        <f t="shared" si="5"/>
        <v>0</v>
      </c>
      <c r="R61" s="136">
        <f>Поликлиника!BI61</f>
        <v>0</v>
      </c>
      <c r="S61" s="136">
        <f>Поликлиника!BM61</f>
        <v>0</v>
      </c>
      <c r="T61" s="133">
        <f t="shared" si="6"/>
        <v>0</v>
      </c>
      <c r="U61" s="136">
        <f>Поликлиника!BW61</f>
        <v>0</v>
      </c>
      <c r="V61" s="136">
        <f>Поликлиника!CA61</f>
        <v>0</v>
      </c>
      <c r="W61" s="133">
        <f t="shared" si="7"/>
        <v>0</v>
      </c>
      <c r="X61" s="130">
        <f>Поликлиника!CM61</f>
        <v>0</v>
      </c>
      <c r="Y61" s="130">
        <f>Поликлиника!CQ61</f>
        <v>0</v>
      </c>
      <c r="Z61" s="146">
        <f t="shared" si="8"/>
        <v>0</v>
      </c>
      <c r="AA61" s="130">
        <f>Поликлиника!DA61</f>
        <v>0</v>
      </c>
      <c r="AB61" s="130">
        <f>Поликлиника!DE61</f>
        <v>0</v>
      </c>
      <c r="AC61" s="146">
        <f t="shared" si="9"/>
        <v>0</v>
      </c>
      <c r="AD61" s="147">
        <f>Поликлиника!DO61</f>
        <v>0</v>
      </c>
      <c r="AE61" s="147">
        <f>Поликлиника!DS61</f>
        <v>0</v>
      </c>
      <c r="AF61" s="148">
        <f t="shared" si="10"/>
        <v>0</v>
      </c>
      <c r="AG61" s="149">
        <f>'Круглосуточный стационар'!D61</f>
        <v>0</v>
      </c>
      <c r="AH61" s="150">
        <f>'Круглосуточный стационар'!J61</f>
        <v>0</v>
      </c>
      <c r="AI61" s="146">
        <f t="shared" si="11"/>
        <v>0</v>
      </c>
      <c r="AJ61" s="145">
        <f>'Дневной стационар'!D61</f>
        <v>0</v>
      </c>
      <c r="AK61" s="130">
        <f>'Дневной стационар'!L61</f>
        <v>0</v>
      </c>
      <c r="AL61" s="146">
        <f t="shared" si="12"/>
        <v>0</v>
      </c>
      <c r="AM61" s="151">
        <f t="shared" si="13"/>
        <v>0</v>
      </c>
      <c r="AN61" s="151">
        <f t="shared" si="14"/>
        <v>0</v>
      </c>
      <c r="AO61" s="152">
        <f t="shared" si="15"/>
        <v>0</v>
      </c>
      <c r="AP61" s="179"/>
      <c r="AQ61" s="179"/>
      <c r="AR61" s="180">
        <f t="shared" si="16"/>
        <v>0</v>
      </c>
      <c r="AS61" s="179">
        <f t="shared" si="22"/>
        <v>0</v>
      </c>
      <c r="AT61" s="179">
        <f>AN61-AQ61</f>
        <v>0</v>
      </c>
      <c r="AU61" s="180">
        <f t="shared" si="24"/>
        <v>0</v>
      </c>
      <c r="AV61" s="181"/>
    </row>
    <row r="62" spans="1:48" hidden="1" x14ac:dyDescent="0.25">
      <c r="A62" s="8">
        <f>'Скорая медицинская помощь'!A62</f>
        <v>49</v>
      </c>
      <c r="B62" s="127" t="str">
        <f>'Скорая медицинская помощь'!C62</f>
        <v>ООО "ВИТАЛАБ"</v>
      </c>
      <c r="C62" s="145">
        <f>'Скорая медицинская помощь'!E62</f>
        <v>0</v>
      </c>
      <c r="D62" s="130">
        <f>'Скорая медицинская помощь'!I62</f>
        <v>0</v>
      </c>
      <c r="E62" s="161">
        <f t="shared" si="21"/>
        <v>0</v>
      </c>
      <c r="F62" s="145">
        <f>Поликлиника!E62</f>
        <v>0</v>
      </c>
      <c r="G62" s="130">
        <f>Поликлиника!I62</f>
        <v>0</v>
      </c>
      <c r="H62" s="146">
        <f t="shared" si="2"/>
        <v>0</v>
      </c>
      <c r="I62" s="147">
        <f>Поликлиника!S62</f>
        <v>0</v>
      </c>
      <c r="J62" s="147">
        <f>Поликлиника!W62</f>
        <v>0</v>
      </c>
      <c r="K62" s="146">
        <f t="shared" si="3"/>
        <v>0</v>
      </c>
      <c r="L62" s="130">
        <f>Поликлиника!AG62</f>
        <v>0</v>
      </c>
      <c r="M62" s="130">
        <f>Поликлиника!AK62</f>
        <v>0</v>
      </c>
      <c r="N62" s="146">
        <f t="shared" si="4"/>
        <v>0</v>
      </c>
      <c r="O62" s="136">
        <f>Поликлиника!AU62</f>
        <v>0</v>
      </c>
      <c r="P62" s="136">
        <f>Поликлиника!AY62</f>
        <v>0</v>
      </c>
      <c r="Q62" s="133">
        <f t="shared" si="5"/>
        <v>0</v>
      </c>
      <c r="R62" s="136">
        <f>Поликлиника!BI62</f>
        <v>0</v>
      </c>
      <c r="S62" s="136">
        <f>Поликлиника!BM62</f>
        <v>0</v>
      </c>
      <c r="T62" s="133">
        <f t="shared" si="6"/>
        <v>0</v>
      </c>
      <c r="U62" s="136">
        <f>Поликлиника!BW62</f>
        <v>0</v>
      </c>
      <c r="V62" s="136">
        <f>Поликлиника!CA62</f>
        <v>0</v>
      </c>
      <c r="W62" s="133">
        <f t="shared" si="7"/>
        <v>0</v>
      </c>
      <c r="X62" s="130">
        <f>Поликлиника!CM62</f>
        <v>0</v>
      </c>
      <c r="Y62" s="130">
        <f>Поликлиника!CQ62</f>
        <v>0</v>
      </c>
      <c r="Z62" s="146">
        <f t="shared" si="8"/>
        <v>0</v>
      </c>
      <c r="AA62" s="130">
        <f>Поликлиника!DA62</f>
        <v>0</v>
      </c>
      <c r="AB62" s="130">
        <f>Поликлиника!DE62</f>
        <v>0</v>
      </c>
      <c r="AC62" s="146">
        <f t="shared" si="9"/>
        <v>0</v>
      </c>
      <c r="AD62" s="147">
        <f>Поликлиника!DO62</f>
        <v>0</v>
      </c>
      <c r="AE62" s="147">
        <f>Поликлиника!DS62</f>
        <v>0</v>
      </c>
      <c r="AF62" s="148">
        <f t="shared" si="10"/>
        <v>0</v>
      </c>
      <c r="AG62" s="149">
        <f>'Круглосуточный стационар'!D62</f>
        <v>0</v>
      </c>
      <c r="AH62" s="150">
        <f>'Круглосуточный стационар'!J62</f>
        <v>0</v>
      </c>
      <c r="AI62" s="146">
        <f t="shared" si="11"/>
        <v>0</v>
      </c>
      <c r="AJ62" s="145">
        <f>'Дневной стационар'!D62</f>
        <v>0</v>
      </c>
      <c r="AK62" s="130">
        <f>'Дневной стационар'!L62</f>
        <v>0</v>
      </c>
      <c r="AL62" s="146">
        <f t="shared" si="12"/>
        <v>0</v>
      </c>
      <c r="AM62" s="151">
        <f t="shared" si="13"/>
        <v>0</v>
      </c>
      <c r="AN62" s="151">
        <f t="shared" si="14"/>
        <v>0</v>
      </c>
      <c r="AO62" s="152">
        <f t="shared" si="15"/>
        <v>0</v>
      </c>
      <c r="AP62" s="179">
        <f>'[1]410095'!$Y$15+'[1]410095'!$Y$34+'[1]410095'!$Y$37</f>
        <v>0</v>
      </c>
      <c r="AQ62" s="179">
        <f>'[2]410095'!$Y$15+'[2]410095'!$Y$34+'[2]410095'!$Y$37</f>
        <v>0</v>
      </c>
      <c r="AR62" s="180">
        <f t="shared" si="16"/>
        <v>0</v>
      </c>
      <c r="AS62" s="179">
        <f t="shared" si="22"/>
        <v>0</v>
      </c>
      <c r="AT62" s="179">
        <f t="shared" si="23"/>
        <v>0</v>
      </c>
      <c r="AU62" s="180">
        <f t="shared" si="24"/>
        <v>0</v>
      </c>
      <c r="AV62" s="181"/>
    </row>
    <row r="63" spans="1:48" hidden="1" x14ac:dyDescent="0.25">
      <c r="A63" s="8">
        <f>'Скорая медицинская помощь'!A63</f>
        <v>50</v>
      </c>
      <c r="B63" s="127" t="str">
        <f>'Скорая медицинская помощь'!C63</f>
        <v>КАМ ФИЛИАЛ АНО "МЕДИЦИНСКИЙ ЦЕНТР "ЖИЗНЬ"</v>
      </c>
      <c r="C63" s="145">
        <f>'Скорая медицинская помощь'!E63</f>
        <v>0</v>
      </c>
      <c r="D63" s="130">
        <f>'Скорая медицинская помощь'!I63</f>
        <v>0</v>
      </c>
      <c r="E63" s="161">
        <f t="shared" si="21"/>
        <v>0</v>
      </c>
      <c r="F63" s="145">
        <f>Поликлиника!E63</f>
        <v>0</v>
      </c>
      <c r="G63" s="130">
        <f>Поликлиника!I63</f>
        <v>0</v>
      </c>
      <c r="H63" s="146">
        <f t="shared" si="2"/>
        <v>0</v>
      </c>
      <c r="I63" s="147">
        <f>Поликлиника!S63</f>
        <v>0</v>
      </c>
      <c r="J63" s="147">
        <f>Поликлиника!W63</f>
        <v>0</v>
      </c>
      <c r="K63" s="146">
        <f t="shared" si="3"/>
        <v>0</v>
      </c>
      <c r="L63" s="130">
        <f>Поликлиника!AG63</f>
        <v>315.95</v>
      </c>
      <c r="M63" s="130">
        <f>Поликлиника!AK63</f>
        <v>315.95</v>
      </c>
      <c r="N63" s="146">
        <f t="shared" si="4"/>
        <v>0</v>
      </c>
      <c r="O63" s="136">
        <f>Поликлиника!AU63</f>
        <v>0</v>
      </c>
      <c r="P63" s="136">
        <f>Поликлиника!AY63</f>
        <v>0</v>
      </c>
      <c r="Q63" s="133">
        <f t="shared" si="5"/>
        <v>0</v>
      </c>
      <c r="R63" s="136">
        <f>Поликлиника!BI63</f>
        <v>0</v>
      </c>
      <c r="S63" s="136">
        <f>Поликлиника!BM63</f>
        <v>0</v>
      </c>
      <c r="T63" s="133">
        <f t="shared" si="6"/>
        <v>0</v>
      </c>
      <c r="U63" s="136">
        <f>Поликлиника!BW63</f>
        <v>0</v>
      </c>
      <c r="V63" s="136">
        <f>Поликлиника!CA63</f>
        <v>0</v>
      </c>
      <c r="W63" s="133">
        <f t="shared" si="7"/>
        <v>0</v>
      </c>
      <c r="X63" s="130">
        <f>Поликлиника!CM63</f>
        <v>0</v>
      </c>
      <c r="Y63" s="130">
        <f>Поликлиника!CQ63</f>
        <v>0</v>
      </c>
      <c r="Z63" s="146">
        <f t="shared" si="8"/>
        <v>0</v>
      </c>
      <c r="AA63" s="130">
        <f>Поликлиника!DA63</f>
        <v>0</v>
      </c>
      <c r="AB63" s="130">
        <f>Поликлиника!DE63</f>
        <v>0</v>
      </c>
      <c r="AC63" s="146">
        <f t="shared" si="9"/>
        <v>0</v>
      </c>
      <c r="AD63" s="147">
        <f>Поликлиника!DO63</f>
        <v>0</v>
      </c>
      <c r="AE63" s="147">
        <f>Поликлиника!DS63</f>
        <v>0</v>
      </c>
      <c r="AF63" s="148">
        <f t="shared" si="10"/>
        <v>0</v>
      </c>
      <c r="AG63" s="149">
        <f>'Круглосуточный стационар'!D63</f>
        <v>0</v>
      </c>
      <c r="AH63" s="150">
        <f>'Круглосуточный стационар'!J63</f>
        <v>0</v>
      </c>
      <c r="AI63" s="146">
        <f t="shared" si="11"/>
        <v>0</v>
      </c>
      <c r="AJ63" s="145">
        <f>'Дневной стационар'!D63</f>
        <v>130351</v>
      </c>
      <c r="AK63" s="130">
        <f>'Дневной стационар'!L63</f>
        <v>130351</v>
      </c>
      <c r="AL63" s="146">
        <f t="shared" si="12"/>
        <v>0</v>
      </c>
      <c r="AM63" s="151">
        <f t="shared" si="13"/>
        <v>130666.95</v>
      </c>
      <c r="AN63" s="151">
        <f t="shared" si="14"/>
        <v>130666.95</v>
      </c>
      <c r="AO63" s="152">
        <f t="shared" si="15"/>
        <v>0</v>
      </c>
      <c r="AP63" s="179">
        <f>'[1]410100'!$Y$15+'[1]410100'!$Y$34+'[1]410100'!$Y$37</f>
        <v>0</v>
      </c>
      <c r="AQ63" s="179">
        <f>'[2]410100'!$Y$15+'[2]410100'!$Y$34+'[2]410100'!$Y$37</f>
        <v>0</v>
      </c>
      <c r="AR63" s="180">
        <f t="shared" si="16"/>
        <v>0</v>
      </c>
      <c r="AS63" s="179">
        <f t="shared" si="22"/>
        <v>130666.95</v>
      </c>
      <c r="AT63" s="179">
        <f t="shared" si="23"/>
        <v>130666.95</v>
      </c>
      <c r="AU63" s="180">
        <f t="shared" si="24"/>
        <v>0</v>
      </c>
      <c r="AV63" s="181"/>
    </row>
    <row r="64" spans="1:48" hidden="1" x14ac:dyDescent="0.25">
      <c r="A64" s="8">
        <f>'Скорая медицинская помощь'!A64</f>
        <v>51</v>
      </c>
      <c r="B64" s="127" t="str">
        <f>'Скорая медицинская помощь'!C64</f>
        <v>ООО "ЦИЭР "ЭМБРИЛАЙФ"</v>
      </c>
      <c r="C64" s="145">
        <f>'Скорая медицинская помощь'!E64</f>
        <v>0</v>
      </c>
      <c r="D64" s="130">
        <f>'Скорая медицинская помощь'!I64</f>
        <v>0</v>
      </c>
      <c r="E64" s="161">
        <f t="shared" si="21"/>
        <v>0</v>
      </c>
      <c r="F64" s="145">
        <f>Поликлиника!E64</f>
        <v>0</v>
      </c>
      <c r="G64" s="130">
        <f>Поликлиника!I64</f>
        <v>0</v>
      </c>
      <c r="H64" s="146">
        <f t="shared" si="2"/>
        <v>0</v>
      </c>
      <c r="I64" s="147">
        <f>Поликлиника!S64</f>
        <v>0</v>
      </c>
      <c r="J64" s="147">
        <f>Поликлиника!W64</f>
        <v>0</v>
      </c>
      <c r="K64" s="146">
        <f t="shared" si="3"/>
        <v>0</v>
      </c>
      <c r="L64" s="130">
        <f>Поликлиника!AG64</f>
        <v>0</v>
      </c>
      <c r="M64" s="130">
        <f>Поликлиника!AK64</f>
        <v>0</v>
      </c>
      <c r="N64" s="146">
        <f t="shared" si="4"/>
        <v>0</v>
      </c>
      <c r="O64" s="136">
        <f>Поликлиника!AU64</f>
        <v>0</v>
      </c>
      <c r="P64" s="136">
        <f>Поликлиника!AY64</f>
        <v>0</v>
      </c>
      <c r="Q64" s="133">
        <f t="shared" si="5"/>
        <v>0</v>
      </c>
      <c r="R64" s="136">
        <f>Поликлиника!BI64</f>
        <v>0</v>
      </c>
      <c r="S64" s="136">
        <f>Поликлиника!BM64</f>
        <v>0</v>
      </c>
      <c r="T64" s="133">
        <f t="shared" si="6"/>
        <v>0</v>
      </c>
      <c r="U64" s="136">
        <f>Поликлиника!BW64</f>
        <v>0</v>
      </c>
      <c r="V64" s="136">
        <f>Поликлиника!CA64</f>
        <v>0</v>
      </c>
      <c r="W64" s="133">
        <f t="shared" si="7"/>
        <v>0</v>
      </c>
      <c r="X64" s="130">
        <f>Поликлиника!CM64</f>
        <v>0</v>
      </c>
      <c r="Y64" s="130">
        <f>Поликлиника!CQ64</f>
        <v>0</v>
      </c>
      <c r="Z64" s="146">
        <f t="shared" si="8"/>
        <v>0</v>
      </c>
      <c r="AA64" s="130">
        <f>Поликлиника!DA64</f>
        <v>0</v>
      </c>
      <c r="AB64" s="130">
        <f>Поликлиника!DE64</f>
        <v>0</v>
      </c>
      <c r="AC64" s="146">
        <f t="shared" si="9"/>
        <v>0</v>
      </c>
      <c r="AD64" s="147">
        <f>Поликлиника!DO64</f>
        <v>0</v>
      </c>
      <c r="AE64" s="147">
        <f>Поликлиника!DS64</f>
        <v>0</v>
      </c>
      <c r="AF64" s="148">
        <f t="shared" si="10"/>
        <v>0</v>
      </c>
      <c r="AG64" s="149">
        <f>'Круглосуточный стационар'!D64</f>
        <v>0</v>
      </c>
      <c r="AH64" s="150">
        <f>'Круглосуточный стационар'!J64</f>
        <v>0</v>
      </c>
      <c r="AI64" s="146">
        <f t="shared" si="11"/>
        <v>0</v>
      </c>
      <c r="AJ64" s="145">
        <f>'Дневной стационар'!D64</f>
        <v>5579.62</v>
      </c>
      <c r="AK64" s="130">
        <f>'Дневной стационар'!L64</f>
        <v>5579.62</v>
      </c>
      <c r="AL64" s="146">
        <f t="shared" si="12"/>
        <v>0</v>
      </c>
      <c r="AM64" s="151">
        <f t="shared" si="13"/>
        <v>5579.62</v>
      </c>
      <c r="AN64" s="151">
        <f t="shared" si="14"/>
        <v>5579.62</v>
      </c>
      <c r="AO64" s="152">
        <f t="shared" si="15"/>
        <v>0</v>
      </c>
      <c r="AP64" s="179">
        <f>'[1]410106'!$Y$15+'[1]410106'!$Y$34+'[1]410106'!$Y$37</f>
        <v>0</v>
      </c>
      <c r="AQ64" s="179">
        <f>'[2]410106'!$Y$15+'[2]410106'!$Y$34+'[2]410106'!$Y$37</f>
        <v>0</v>
      </c>
      <c r="AR64" s="180">
        <f t="shared" si="16"/>
        <v>0</v>
      </c>
      <c r="AS64" s="179">
        <f t="shared" si="22"/>
        <v>5579.62</v>
      </c>
      <c r="AT64" s="179">
        <f t="shared" si="23"/>
        <v>5579.62</v>
      </c>
      <c r="AU64" s="180">
        <f t="shared" si="24"/>
        <v>0</v>
      </c>
      <c r="AV64" s="181"/>
    </row>
    <row r="65" spans="1:48" hidden="1" x14ac:dyDescent="0.25">
      <c r="A65" s="8">
        <f>'Скорая медицинская помощь'!A65</f>
        <v>52</v>
      </c>
      <c r="B65" s="127" t="str">
        <f>'Скорая медицинская помощь'!C65</f>
        <v>ООО "БМК"</v>
      </c>
      <c r="C65" s="145">
        <f>'Скорая медицинская помощь'!E65</f>
        <v>0</v>
      </c>
      <c r="D65" s="130">
        <f>'Скорая медицинская помощь'!I65</f>
        <v>0</v>
      </c>
      <c r="E65" s="161">
        <f t="shared" si="21"/>
        <v>0</v>
      </c>
      <c r="F65" s="145">
        <f>Поликлиника!E65</f>
        <v>0</v>
      </c>
      <c r="G65" s="130">
        <f>Поликлиника!I65</f>
        <v>0</v>
      </c>
      <c r="H65" s="146">
        <f t="shared" si="2"/>
        <v>0</v>
      </c>
      <c r="I65" s="147">
        <f>Поликлиника!S65</f>
        <v>0</v>
      </c>
      <c r="J65" s="147">
        <f>Поликлиника!W65</f>
        <v>0</v>
      </c>
      <c r="K65" s="146">
        <f t="shared" si="3"/>
        <v>0</v>
      </c>
      <c r="L65" s="130">
        <f>Поликлиника!AG65</f>
        <v>140.82</v>
      </c>
      <c r="M65" s="130">
        <f>Поликлиника!AK65</f>
        <v>140.82</v>
      </c>
      <c r="N65" s="146">
        <f t="shared" si="4"/>
        <v>0</v>
      </c>
      <c r="O65" s="136">
        <f>Поликлиника!AU65</f>
        <v>0</v>
      </c>
      <c r="P65" s="136">
        <f>Поликлиника!AY65</f>
        <v>0</v>
      </c>
      <c r="Q65" s="133">
        <f t="shared" si="5"/>
        <v>0</v>
      </c>
      <c r="R65" s="136">
        <f>Поликлиника!BI65</f>
        <v>0</v>
      </c>
      <c r="S65" s="136">
        <f>Поликлиника!BM65</f>
        <v>0</v>
      </c>
      <c r="T65" s="133">
        <f t="shared" si="6"/>
        <v>0</v>
      </c>
      <c r="U65" s="136">
        <f>Поликлиника!BW65</f>
        <v>0</v>
      </c>
      <c r="V65" s="136">
        <f>Поликлиника!CA65</f>
        <v>0</v>
      </c>
      <c r="W65" s="133">
        <f t="shared" si="7"/>
        <v>0</v>
      </c>
      <c r="X65" s="130">
        <f>Поликлиника!CM65</f>
        <v>0</v>
      </c>
      <c r="Y65" s="130">
        <f>Поликлиника!CQ65</f>
        <v>0</v>
      </c>
      <c r="Z65" s="146">
        <f t="shared" si="8"/>
        <v>0</v>
      </c>
      <c r="AA65" s="130">
        <f>Поликлиника!DA65</f>
        <v>320.79000000000002</v>
      </c>
      <c r="AB65" s="130">
        <f>Поликлиника!DE65</f>
        <v>320.79000000000002</v>
      </c>
      <c r="AC65" s="146">
        <f t="shared" si="9"/>
        <v>0</v>
      </c>
      <c r="AD65" s="147">
        <f>Поликлиника!DO65</f>
        <v>0</v>
      </c>
      <c r="AE65" s="147">
        <f>Поликлиника!DS65</f>
        <v>0</v>
      </c>
      <c r="AF65" s="148">
        <f t="shared" si="10"/>
        <v>0</v>
      </c>
      <c r="AG65" s="149">
        <f>'Круглосуточный стационар'!D65</f>
        <v>0</v>
      </c>
      <c r="AH65" s="150">
        <f>'Круглосуточный стационар'!J65</f>
        <v>0</v>
      </c>
      <c r="AI65" s="146">
        <f t="shared" si="11"/>
        <v>0</v>
      </c>
      <c r="AJ65" s="145">
        <f>'Дневной стационар'!D65</f>
        <v>52141</v>
      </c>
      <c r="AK65" s="130">
        <f>'Дневной стационар'!L65</f>
        <v>52141</v>
      </c>
      <c r="AL65" s="146">
        <f t="shared" si="12"/>
        <v>0</v>
      </c>
      <c r="AM65" s="151">
        <f t="shared" si="13"/>
        <v>52602.61</v>
      </c>
      <c r="AN65" s="151">
        <f t="shared" si="14"/>
        <v>52602.61</v>
      </c>
      <c r="AO65" s="152">
        <f t="shared" si="15"/>
        <v>0</v>
      </c>
      <c r="AP65" s="179">
        <f>'[1]410107'!$Y$15+'[1]410107'!$Y$34+'[1]410107'!$Y$37</f>
        <v>0</v>
      </c>
      <c r="AQ65" s="179">
        <f>'[2]410107'!$Y$15+'[2]410107'!$Y$34+'[2]410107'!$Y$37</f>
        <v>0</v>
      </c>
      <c r="AR65" s="180">
        <f t="shared" si="16"/>
        <v>0</v>
      </c>
      <c r="AS65" s="179">
        <f t="shared" si="22"/>
        <v>52602.61</v>
      </c>
      <c r="AT65" s="179">
        <f t="shared" si="23"/>
        <v>52602.61</v>
      </c>
      <c r="AU65" s="180">
        <f t="shared" si="24"/>
        <v>0</v>
      </c>
      <c r="AV65" s="181"/>
    </row>
    <row r="66" spans="1:48" hidden="1" x14ac:dyDescent="0.25">
      <c r="A66" s="8">
        <f>'Скорая медицинская помощь'!A66</f>
        <v>53</v>
      </c>
      <c r="B66" s="127" t="str">
        <f>'Скорая медицинская помощь'!C66</f>
        <v>ООО "АФИНА"</v>
      </c>
      <c r="C66" s="145">
        <f>'Скорая медицинская помощь'!E66</f>
        <v>0</v>
      </c>
      <c r="D66" s="130">
        <f>'Скорая медицинская помощь'!I66</f>
        <v>0</v>
      </c>
      <c r="E66" s="161">
        <f t="shared" si="21"/>
        <v>0</v>
      </c>
      <c r="F66" s="145">
        <f>Поликлиника!E66</f>
        <v>0</v>
      </c>
      <c r="G66" s="130">
        <f>Поликлиника!I66</f>
        <v>0</v>
      </c>
      <c r="H66" s="146">
        <f t="shared" si="2"/>
        <v>0</v>
      </c>
      <c r="I66" s="147">
        <f>Поликлиника!S66</f>
        <v>0</v>
      </c>
      <c r="J66" s="147">
        <f>Поликлиника!W66</f>
        <v>0</v>
      </c>
      <c r="K66" s="146">
        <f t="shared" si="3"/>
        <v>0</v>
      </c>
      <c r="L66" s="130">
        <f>Поликлиника!AG66</f>
        <v>0</v>
      </c>
      <c r="M66" s="130">
        <f>Поликлиника!AK66</f>
        <v>0</v>
      </c>
      <c r="N66" s="146">
        <f t="shared" si="4"/>
        <v>0</v>
      </c>
      <c r="O66" s="136">
        <f>Поликлиника!AU66</f>
        <v>0</v>
      </c>
      <c r="P66" s="136">
        <f>Поликлиника!AY66</f>
        <v>0</v>
      </c>
      <c r="Q66" s="133">
        <f t="shared" si="5"/>
        <v>0</v>
      </c>
      <c r="R66" s="136">
        <f>Поликлиника!BI66</f>
        <v>0</v>
      </c>
      <c r="S66" s="136">
        <f>Поликлиника!BM66</f>
        <v>0</v>
      </c>
      <c r="T66" s="133">
        <f t="shared" si="6"/>
        <v>0</v>
      </c>
      <c r="U66" s="136">
        <f>Поликлиника!BW66</f>
        <v>0</v>
      </c>
      <c r="V66" s="136">
        <f>Поликлиника!CA66</f>
        <v>0</v>
      </c>
      <c r="W66" s="133">
        <f t="shared" si="7"/>
        <v>0</v>
      </c>
      <c r="X66" s="130">
        <f>Поликлиника!CM66</f>
        <v>0</v>
      </c>
      <c r="Y66" s="130">
        <f>Поликлиника!CQ66</f>
        <v>0</v>
      </c>
      <c r="Z66" s="146">
        <f t="shared" si="8"/>
        <v>0</v>
      </c>
      <c r="AA66" s="130">
        <f>Поликлиника!DA66</f>
        <v>0</v>
      </c>
      <c r="AB66" s="130">
        <f>Поликлиника!DE66</f>
        <v>0</v>
      </c>
      <c r="AC66" s="146">
        <f t="shared" si="9"/>
        <v>0</v>
      </c>
      <c r="AD66" s="147">
        <f>Поликлиника!DO66</f>
        <v>0</v>
      </c>
      <c r="AE66" s="147">
        <f>Поликлиника!DS66</f>
        <v>0</v>
      </c>
      <c r="AF66" s="148">
        <f t="shared" si="10"/>
        <v>0</v>
      </c>
      <c r="AG66" s="149">
        <f>'Круглосуточный стационар'!D66</f>
        <v>0</v>
      </c>
      <c r="AH66" s="150">
        <f>'Круглосуточный стационар'!J66</f>
        <v>0</v>
      </c>
      <c r="AI66" s="146">
        <f t="shared" si="11"/>
        <v>0</v>
      </c>
      <c r="AJ66" s="145">
        <f>'Дневной стационар'!D66</f>
        <v>0</v>
      </c>
      <c r="AK66" s="130">
        <f>'Дневной стационар'!L66</f>
        <v>0</v>
      </c>
      <c r="AL66" s="146">
        <f t="shared" si="12"/>
        <v>0</v>
      </c>
      <c r="AM66" s="151">
        <f t="shared" si="13"/>
        <v>0</v>
      </c>
      <c r="AN66" s="151">
        <f t="shared" si="14"/>
        <v>0</v>
      </c>
      <c r="AO66" s="152">
        <f t="shared" si="15"/>
        <v>0</v>
      </c>
      <c r="AP66" s="179">
        <f>'[1]410112'!$Y$15+'[1]410112'!$Y$34+'[1]410112'!$Y$37</f>
        <v>0</v>
      </c>
      <c r="AQ66" s="179">
        <f>'[2]410112'!$Y$15+'[2]410112'!$Y$34+'[2]410112'!$Y$37</f>
        <v>0</v>
      </c>
      <c r="AR66" s="180">
        <f t="shared" si="16"/>
        <v>0</v>
      </c>
      <c r="AS66" s="179">
        <f t="shared" ref="AS66:AS75" si="25">AM66-AP66</f>
        <v>0</v>
      </c>
      <c r="AT66" s="179">
        <f t="shared" ref="AT66:AT75" si="26">AN66-AQ66</f>
        <v>0</v>
      </c>
      <c r="AU66" s="180">
        <f t="shared" ref="AU66:AU75" si="27">AT66-AS66</f>
        <v>0</v>
      </c>
      <c r="AV66" s="181"/>
    </row>
    <row r="67" spans="1:48" hidden="1" x14ac:dyDescent="0.25">
      <c r="A67" s="8">
        <f>'Скорая медицинская помощь'!A67</f>
        <v>54</v>
      </c>
      <c r="B67" s="127" t="str">
        <f>'Скорая медицинская помощь'!C67</f>
        <v>КГАУ СОЦИАЛЬНОЙ ЗАЩИТЫ "МНОГОПРОФИЛЬНЫЙ ЦЕНТР РЕАБИЛИТАЦИИ"</v>
      </c>
      <c r="C67" s="145">
        <f>'Скорая медицинская помощь'!E67</f>
        <v>0</v>
      </c>
      <c r="D67" s="130">
        <f>'Скорая медицинская помощь'!I67</f>
        <v>0</v>
      </c>
      <c r="E67" s="161">
        <f t="shared" si="21"/>
        <v>0</v>
      </c>
      <c r="F67" s="145">
        <f>Поликлиника!E67</f>
        <v>0</v>
      </c>
      <c r="G67" s="130">
        <f>Поликлиника!I67</f>
        <v>0</v>
      </c>
      <c r="H67" s="146">
        <f t="shared" si="2"/>
        <v>0</v>
      </c>
      <c r="I67" s="147">
        <f>Поликлиника!S67</f>
        <v>0</v>
      </c>
      <c r="J67" s="147">
        <f>Поликлиника!W67</f>
        <v>0</v>
      </c>
      <c r="K67" s="146">
        <f t="shared" si="3"/>
        <v>0</v>
      </c>
      <c r="L67" s="130">
        <f>Поликлиника!AG67</f>
        <v>0</v>
      </c>
      <c r="M67" s="130">
        <f>Поликлиника!AK67</f>
        <v>0</v>
      </c>
      <c r="N67" s="146">
        <f t="shared" si="4"/>
        <v>0</v>
      </c>
      <c r="O67" s="136">
        <f>Поликлиника!AU67</f>
        <v>0</v>
      </c>
      <c r="P67" s="136">
        <f>Поликлиника!AY67</f>
        <v>0</v>
      </c>
      <c r="Q67" s="133">
        <f t="shared" si="5"/>
        <v>0</v>
      </c>
      <c r="R67" s="136">
        <f>Поликлиника!BI67</f>
        <v>0</v>
      </c>
      <c r="S67" s="136">
        <f>Поликлиника!BM67</f>
        <v>0</v>
      </c>
      <c r="T67" s="133">
        <f t="shared" si="6"/>
        <v>0</v>
      </c>
      <c r="U67" s="136">
        <f>Поликлиника!BW67</f>
        <v>0</v>
      </c>
      <c r="V67" s="136">
        <f>Поликлиника!CA67</f>
        <v>0</v>
      </c>
      <c r="W67" s="133">
        <f t="shared" si="7"/>
        <v>0</v>
      </c>
      <c r="X67" s="130">
        <f>Поликлиника!CM67</f>
        <v>0</v>
      </c>
      <c r="Y67" s="130">
        <f>Поликлиника!CQ67</f>
        <v>0</v>
      </c>
      <c r="Z67" s="146">
        <f t="shared" si="8"/>
        <v>0</v>
      </c>
      <c r="AA67" s="130">
        <f>Поликлиника!DA67</f>
        <v>927.95</v>
      </c>
      <c r="AB67" s="130">
        <f>Поликлиника!DE67</f>
        <v>927.95</v>
      </c>
      <c r="AC67" s="146">
        <f t="shared" si="9"/>
        <v>0</v>
      </c>
      <c r="AD67" s="147">
        <f>Поликлиника!DO67</f>
        <v>0</v>
      </c>
      <c r="AE67" s="147">
        <f>Поликлиника!DS67</f>
        <v>0</v>
      </c>
      <c r="AF67" s="148">
        <f t="shared" si="10"/>
        <v>0</v>
      </c>
      <c r="AG67" s="149">
        <f>'Круглосуточный стационар'!D67</f>
        <v>0</v>
      </c>
      <c r="AH67" s="150">
        <f>'Круглосуточный стационар'!J67</f>
        <v>0</v>
      </c>
      <c r="AI67" s="146">
        <f t="shared" si="11"/>
        <v>0</v>
      </c>
      <c r="AJ67" s="145">
        <f>'Дневной стационар'!D67</f>
        <v>0</v>
      </c>
      <c r="AK67" s="130">
        <f>'Дневной стационар'!L67</f>
        <v>0</v>
      </c>
      <c r="AL67" s="146">
        <f t="shared" si="12"/>
        <v>0</v>
      </c>
      <c r="AM67" s="151">
        <f t="shared" si="13"/>
        <v>927.95</v>
      </c>
      <c r="AN67" s="151">
        <f t="shared" si="14"/>
        <v>927.95</v>
      </c>
      <c r="AO67" s="152">
        <f t="shared" si="15"/>
        <v>0</v>
      </c>
      <c r="AP67" s="179">
        <f>'[1]410114'!$Y$15+'[1]410114'!$Y$34+'[1]410114'!$Y$37</f>
        <v>0</v>
      </c>
      <c r="AQ67" s="179">
        <f>'[2]410114'!$Y$15+'[2]410114'!$Y$34+'[2]410114'!$Y$37</f>
        <v>0</v>
      </c>
      <c r="AR67" s="180">
        <f t="shared" si="16"/>
        <v>0</v>
      </c>
      <c r="AS67" s="179">
        <f t="shared" si="25"/>
        <v>927.95</v>
      </c>
      <c r="AT67" s="179">
        <f t="shared" si="26"/>
        <v>927.95</v>
      </c>
      <c r="AU67" s="180">
        <f t="shared" si="27"/>
        <v>0</v>
      </c>
      <c r="AV67" s="181"/>
    </row>
    <row r="68" spans="1:48" hidden="1" x14ac:dyDescent="0.25">
      <c r="A68" s="8">
        <f>'Скорая медицинская помощь'!A68</f>
        <v>0</v>
      </c>
      <c r="B68" s="127">
        <f>'Скорая медицинская помощь'!C68</f>
        <v>0</v>
      </c>
      <c r="C68" s="145">
        <f>'Скорая медицинская помощь'!E68</f>
        <v>0</v>
      </c>
      <c r="D68" s="130">
        <f>'Скорая медицинская помощь'!I68</f>
        <v>0</v>
      </c>
      <c r="E68" s="161">
        <f t="shared" si="21"/>
        <v>0</v>
      </c>
      <c r="F68" s="145">
        <f>Поликлиника!E68</f>
        <v>0</v>
      </c>
      <c r="G68" s="130">
        <f>Поликлиника!I68</f>
        <v>0</v>
      </c>
      <c r="H68" s="146">
        <f t="shared" si="2"/>
        <v>0</v>
      </c>
      <c r="I68" s="147">
        <f>Поликлиника!S68</f>
        <v>0</v>
      </c>
      <c r="J68" s="147">
        <f>Поликлиника!W68</f>
        <v>0</v>
      </c>
      <c r="K68" s="146">
        <f t="shared" si="3"/>
        <v>0</v>
      </c>
      <c r="L68" s="130">
        <f>Поликлиника!AG68</f>
        <v>0</v>
      </c>
      <c r="M68" s="130">
        <f>Поликлиника!AK68</f>
        <v>0</v>
      </c>
      <c r="N68" s="146">
        <f t="shared" si="4"/>
        <v>0</v>
      </c>
      <c r="O68" s="136">
        <f>Поликлиника!AU68</f>
        <v>0</v>
      </c>
      <c r="P68" s="136">
        <f>Поликлиника!AY68</f>
        <v>0</v>
      </c>
      <c r="Q68" s="133">
        <f t="shared" si="5"/>
        <v>0</v>
      </c>
      <c r="R68" s="136">
        <f>Поликлиника!BI68</f>
        <v>0</v>
      </c>
      <c r="S68" s="136">
        <f>Поликлиника!BM68</f>
        <v>0</v>
      </c>
      <c r="T68" s="133">
        <f t="shared" si="6"/>
        <v>0</v>
      </c>
      <c r="U68" s="136">
        <f>Поликлиника!BW68</f>
        <v>0</v>
      </c>
      <c r="V68" s="136">
        <f>Поликлиника!CA68</f>
        <v>0</v>
      </c>
      <c r="W68" s="133">
        <f t="shared" si="7"/>
        <v>0</v>
      </c>
      <c r="X68" s="130">
        <f>Поликлиника!CM68</f>
        <v>0</v>
      </c>
      <c r="Y68" s="130">
        <f>Поликлиника!CQ68</f>
        <v>0</v>
      </c>
      <c r="Z68" s="146">
        <f t="shared" si="8"/>
        <v>0</v>
      </c>
      <c r="AA68" s="130">
        <f>Поликлиника!DA68</f>
        <v>0</v>
      </c>
      <c r="AB68" s="130">
        <f>Поликлиника!DE68</f>
        <v>0</v>
      </c>
      <c r="AC68" s="146">
        <f t="shared" si="9"/>
        <v>0</v>
      </c>
      <c r="AD68" s="147">
        <f>Поликлиника!DO68</f>
        <v>0</v>
      </c>
      <c r="AE68" s="147">
        <f>Поликлиника!DS68</f>
        <v>0</v>
      </c>
      <c r="AF68" s="148">
        <f t="shared" si="10"/>
        <v>0</v>
      </c>
      <c r="AG68" s="149">
        <f>'Круглосуточный стационар'!D68</f>
        <v>0</v>
      </c>
      <c r="AH68" s="150">
        <f>'Круглосуточный стационар'!J68</f>
        <v>0</v>
      </c>
      <c r="AI68" s="146">
        <f t="shared" si="11"/>
        <v>0</v>
      </c>
      <c r="AJ68" s="145">
        <f>'Дневной стационар'!D68</f>
        <v>0</v>
      </c>
      <c r="AK68" s="130">
        <f>'Дневной стационар'!L68</f>
        <v>0</v>
      </c>
      <c r="AL68" s="146">
        <f t="shared" si="12"/>
        <v>0</v>
      </c>
      <c r="AM68" s="151">
        <f t="shared" si="13"/>
        <v>0</v>
      </c>
      <c r="AN68" s="151">
        <f t="shared" si="14"/>
        <v>0</v>
      </c>
      <c r="AO68" s="152">
        <f t="shared" si="15"/>
        <v>0</v>
      </c>
      <c r="AP68" s="179">
        <f>'[1]410114'!$Y$15+'[1]410114'!$Y$34+'[1]410114'!$Y$37</f>
        <v>0</v>
      </c>
      <c r="AQ68" s="179">
        <f>'[2]410114'!$Y$15+'[2]410114'!$Y$34+'[2]410114'!$Y$37</f>
        <v>0</v>
      </c>
      <c r="AR68" s="180">
        <f t="shared" ref="AR68:AR75" si="28">AQ68-AP68</f>
        <v>0</v>
      </c>
      <c r="AS68" s="179">
        <f t="shared" si="25"/>
        <v>0</v>
      </c>
      <c r="AT68" s="179">
        <f t="shared" si="26"/>
        <v>0</v>
      </c>
      <c r="AU68" s="180">
        <f t="shared" si="27"/>
        <v>0</v>
      </c>
      <c r="AV68" s="181"/>
    </row>
    <row r="69" spans="1:48" hidden="1" x14ac:dyDescent="0.25">
      <c r="A69" s="8">
        <f>'Скорая медицинская помощь'!A69</f>
        <v>56</v>
      </c>
      <c r="B69" s="127" t="str">
        <f>'Скорая медицинская помощь'!C69</f>
        <v>ФИЦ ФТМ</v>
      </c>
      <c r="C69" s="145">
        <f>'Скорая медицинская помощь'!E69</f>
        <v>0</v>
      </c>
      <c r="D69" s="130">
        <f>'Скорая медицинская помощь'!I69</f>
        <v>0</v>
      </c>
      <c r="E69" s="161">
        <f t="shared" si="21"/>
        <v>0</v>
      </c>
      <c r="F69" s="145">
        <f>Поликлиника!E69</f>
        <v>0</v>
      </c>
      <c r="G69" s="130">
        <f>Поликлиника!I69</f>
        <v>0</v>
      </c>
      <c r="H69" s="146">
        <f t="shared" si="2"/>
        <v>0</v>
      </c>
      <c r="I69" s="147">
        <f>Поликлиника!S69</f>
        <v>0</v>
      </c>
      <c r="J69" s="147">
        <f>Поликлиника!W69</f>
        <v>0</v>
      </c>
      <c r="K69" s="146">
        <f t="shared" si="3"/>
        <v>0</v>
      </c>
      <c r="L69" s="130">
        <f>Поликлиника!AG69</f>
        <v>0</v>
      </c>
      <c r="M69" s="130">
        <f>Поликлиника!AK69</f>
        <v>0</v>
      </c>
      <c r="N69" s="146">
        <f t="shared" si="4"/>
        <v>0</v>
      </c>
      <c r="O69" s="136">
        <f>Поликлиника!AU69</f>
        <v>0</v>
      </c>
      <c r="P69" s="136">
        <f>Поликлиника!AY69</f>
        <v>0</v>
      </c>
      <c r="Q69" s="133">
        <f t="shared" si="5"/>
        <v>0</v>
      </c>
      <c r="R69" s="136">
        <f>Поликлиника!BI69</f>
        <v>0</v>
      </c>
      <c r="S69" s="136">
        <f>Поликлиника!BM69</f>
        <v>0</v>
      </c>
      <c r="T69" s="133">
        <f t="shared" si="6"/>
        <v>0</v>
      </c>
      <c r="U69" s="136">
        <f>Поликлиника!BW69</f>
        <v>0</v>
      </c>
      <c r="V69" s="136">
        <f>Поликлиника!CA69</f>
        <v>0</v>
      </c>
      <c r="W69" s="133">
        <f t="shared" si="7"/>
        <v>0</v>
      </c>
      <c r="X69" s="130">
        <f>Поликлиника!CM69</f>
        <v>0</v>
      </c>
      <c r="Y69" s="130">
        <f>Поликлиника!CQ69</f>
        <v>0</v>
      </c>
      <c r="Z69" s="146">
        <f t="shared" si="8"/>
        <v>0</v>
      </c>
      <c r="AA69" s="130">
        <f>Поликлиника!DA69</f>
        <v>0</v>
      </c>
      <c r="AB69" s="130">
        <f>Поликлиника!DE69</f>
        <v>0</v>
      </c>
      <c r="AC69" s="146">
        <f t="shared" si="9"/>
        <v>0</v>
      </c>
      <c r="AD69" s="147">
        <f>Поликлиника!DO69</f>
        <v>1069.32</v>
      </c>
      <c r="AE69" s="147">
        <f>Поликлиника!DS69</f>
        <v>1069.32</v>
      </c>
      <c r="AF69" s="148">
        <f t="shared" si="10"/>
        <v>0</v>
      </c>
      <c r="AG69" s="149">
        <f>'Круглосуточный стационар'!D69</f>
        <v>0</v>
      </c>
      <c r="AH69" s="150">
        <f>'Круглосуточный стационар'!J69</f>
        <v>0</v>
      </c>
      <c r="AI69" s="146">
        <f t="shared" si="11"/>
        <v>0</v>
      </c>
      <c r="AJ69" s="145">
        <f>'Дневной стационар'!D69</f>
        <v>0</v>
      </c>
      <c r="AK69" s="130">
        <f>'Дневной стационар'!L69</f>
        <v>0</v>
      </c>
      <c r="AL69" s="146">
        <f t="shared" si="12"/>
        <v>0</v>
      </c>
      <c r="AM69" s="151">
        <f t="shared" si="13"/>
        <v>1069.32</v>
      </c>
      <c r="AN69" s="151">
        <f t="shared" si="14"/>
        <v>1069.32</v>
      </c>
      <c r="AO69" s="152">
        <f t="shared" si="15"/>
        <v>0</v>
      </c>
      <c r="AP69" s="179">
        <f>'[1]410114'!$Y$15+'[1]410114'!$Y$34+'[1]410114'!$Y$37</f>
        <v>0</v>
      </c>
      <c r="AQ69" s="179">
        <f>'[2]410114'!$Y$15+'[2]410114'!$Y$34+'[2]410114'!$Y$37</f>
        <v>0</v>
      </c>
      <c r="AR69" s="180">
        <f t="shared" si="28"/>
        <v>0</v>
      </c>
      <c r="AS69" s="179">
        <f t="shared" si="25"/>
        <v>1069.32</v>
      </c>
      <c r="AT69" s="179">
        <f t="shared" si="26"/>
        <v>1069.32</v>
      </c>
      <c r="AU69" s="180">
        <f t="shared" si="27"/>
        <v>0</v>
      </c>
      <c r="AV69" s="181"/>
    </row>
    <row r="70" spans="1:48" hidden="1" x14ac:dyDescent="0.25">
      <c r="A70" s="8">
        <f>'Скорая медицинская помощь'!A70</f>
        <v>57</v>
      </c>
      <c r="B70" s="127" t="str">
        <f>'Скорая медицинская помощь'!C70</f>
        <v>ООО "ХИРУРГИЯ ГМ" (г. Санкт-Петербург)</v>
      </c>
      <c r="C70" s="145">
        <f>'Скорая медицинская помощь'!E70</f>
        <v>0</v>
      </c>
      <c r="D70" s="130">
        <f>'Скорая медицинская помощь'!I70</f>
        <v>0</v>
      </c>
      <c r="E70" s="161">
        <f t="shared" si="21"/>
        <v>0</v>
      </c>
      <c r="F70" s="145">
        <f>Поликлиника!E70</f>
        <v>0</v>
      </c>
      <c r="G70" s="130">
        <f>Поликлиника!I70</f>
        <v>0</v>
      </c>
      <c r="H70" s="146">
        <f t="shared" si="2"/>
        <v>0</v>
      </c>
      <c r="I70" s="147">
        <f>Поликлиника!S70</f>
        <v>0</v>
      </c>
      <c r="J70" s="147">
        <f>Поликлиника!W70</f>
        <v>0</v>
      </c>
      <c r="K70" s="146">
        <f t="shared" si="3"/>
        <v>0</v>
      </c>
      <c r="L70" s="130">
        <f>Поликлиника!AG70</f>
        <v>0</v>
      </c>
      <c r="M70" s="130">
        <f>Поликлиника!AK70</f>
        <v>0</v>
      </c>
      <c r="N70" s="146">
        <f t="shared" si="4"/>
        <v>0</v>
      </c>
      <c r="O70" s="136">
        <f>Поликлиника!AU70</f>
        <v>0</v>
      </c>
      <c r="P70" s="136">
        <f>Поликлиника!AY70</f>
        <v>0</v>
      </c>
      <c r="Q70" s="133">
        <f t="shared" si="5"/>
        <v>0</v>
      </c>
      <c r="R70" s="136">
        <f>Поликлиника!BI70</f>
        <v>0</v>
      </c>
      <c r="S70" s="136">
        <f>Поликлиника!BM70</f>
        <v>0</v>
      </c>
      <c r="T70" s="133">
        <f t="shared" si="6"/>
        <v>0</v>
      </c>
      <c r="U70" s="136">
        <f>Поликлиника!BW70</f>
        <v>0</v>
      </c>
      <c r="V70" s="136">
        <f>Поликлиника!CA70</f>
        <v>0</v>
      </c>
      <c r="W70" s="133">
        <f t="shared" si="7"/>
        <v>0</v>
      </c>
      <c r="X70" s="130">
        <f>Поликлиника!CM70</f>
        <v>0</v>
      </c>
      <c r="Y70" s="130">
        <f>Поликлиника!CQ70</f>
        <v>0</v>
      </c>
      <c r="Z70" s="146">
        <f t="shared" si="8"/>
        <v>0</v>
      </c>
      <c r="AA70" s="130">
        <f>Поликлиника!DA70</f>
        <v>0</v>
      </c>
      <c r="AB70" s="130">
        <f>Поликлиника!DE70</f>
        <v>0</v>
      </c>
      <c r="AC70" s="146">
        <f t="shared" si="9"/>
        <v>0</v>
      </c>
      <c r="AD70" s="147">
        <f>Поликлиника!DO70</f>
        <v>0</v>
      </c>
      <c r="AE70" s="147">
        <f>Поликлиника!DS70</f>
        <v>0</v>
      </c>
      <c r="AF70" s="148">
        <f t="shared" si="10"/>
        <v>0</v>
      </c>
      <c r="AG70" s="149">
        <f>'Круглосуточный стационар'!D70</f>
        <v>0</v>
      </c>
      <c r="AH70" s="150">
        <f>'Круглосуточный стационар'!J70</f>
        <v>0</v>
      </c>
      <c r="AI70" s="146">
        <f t="shared" si="11"/>
        <v>0</v>
      </c>
      <c r="AJ70" s="145">
        <f>'Дневной стационар'!D70</f>
        <v>0</v>
      </c>
      <c r="AK70" s="130">
        <f>'Дневной стационар'!L70</f>
        <v>0</v>
      </c>
      <c r="AL70" s="146">
        <f t="shared" si="12"/>
        <v>0</v>
      </c>
      <c r="AM70" s="151">
        <f t="shared" si="13"/>
        <v>0</v>
      </c>
      <c r="AN70" s="151">
        <f t="shared" si="14"/>
        <v>0</v>
      </c>
      <c r="AO70" s="152">
        <f t="shared" si="15"/>
        <v>0</v>
      </c>
      <c r="AP70" s="179">
        <f>'[1]410114'!$Y$15+'[1]410114'!$Y$34+'[1]410114'!$Y$37</f>
        <v>0</v>
      </c>
      <c r="AQ70" s="179">
        <f>'[2]410114'!$Y$15+'[2]410114'!$Y$34+'[2]410114'!$Y$37</f>
        <v>0</v>
      </c>
      <c r="AR70" s="180">
        <f t="shared" si="28"/>
        <v>0</v>
      </c>
      <c r="AS70" s="179">
        <f t="shared" si="25"/>
        <v>0</v>
      </c>
      <c r="AT70" s="179">
        <f t="shared" si="26"/>
        <v>0</v>
      </c>
      <c r="AU70" s="180">
        <f t="shared" si="27"/>
        <v>0</v>
      </c>
      <c r="AV70" s="181"/>
    </row>
    <row r="71" spans="1:48" hidden="1" x14ac:dyDescent="0.25">
      <c r="A71" s="8">
        <f>'Скорая медицинская помощь'!A71</f>
        <v>58</v>
      </c>
      <c r="B71" s="127" t="str">
        <f>'Скорая медицинская помощь'!C71</f>
        <v>ООО "М-ЛАЙН МЕДИЦИНА"</v>
      </c>
      <c r="C71" s="145">
        <f>'Скорая медицинская помощь'!E71</f>
        <v>0</v>
      </c>
      <c r="D71" s="130">
        <f>'Скорая медицинская помощь'!I71</f>
        <v>0</v>
      </c>
      <c r="E71" s="161">
        <f t="shared" si="21"/>
        <v>0</v>
      </c>
      <c r="F71" s="145">
        <f>Поликлиника!E71</f>
        <v>0</v>
      </c>
      <c r="G71" s="130">
        <f>Поликлиника!I71</f>
        <v>0</v>
      </c>
      <c r="H71" s="146">
        <f t="shared" si="2"/>
        <v>0</v>
      </c>
      <c r="I71" s="147">
        <f>Поликлиника!S71</f>
        <v>0</v>
      </c>
      <c r="J71" s="147">
        <f>Поликлиника!W71</f>
        <v>0</v>
      </c>
      <c r="K71" s="146">
        <f t="shared" si="3"/>
        <v>0</v>
      </c>
      <c r="L71" s="130">
        <f>Поликлиника!AG71</f>
        <v>0</v>
      </c>
      <c r="M71" s="130">
        <f>Поликлиника!AK71</f>
        <v>0</v>
      </c>
      <c r="N71" s="146">
        <f t="shared" si="4"/>
        <v>0</v>
      </c>
      <c r="O71" s="136">
        <f>Поликлиника!AU71</f>
        <v>0</v>
      </c>
      <c r="P71" s="136">
        <f>Поликлиника!AY71</f>
        <v>0</v>
      </c>
      <c r="Q71" s="133">
        <f t="shared" si="5"/>
        <v>0</v>
      </c>
      <c r="R71" s="136">
        <f>Поликлиника!BI71</f>
        <v>0</v>
      </c>
      <c r="S71" s="136">
        <f>Поликлиника!BM71</f>
        <v>0</v>
      </c>
      <c r="T71" s="133">
        <f t="shared" si="6"/>
        <v>0</v>
      </c>
      <c r="U71" s="136">
        <f>Поликлиника!BW71</f>
        <v>0</v>
      </c>
      <c r="V71" s="136">
        <f>Поликлиника!CA71</f>
        <v>0</v>
      </c>
      <c r="W71" s="133">
        <f t="shared" si="7"/>
        <v>0</v>
      </c>
      <c r="X71" s="130">
        <f>Поликлиника!CM71</f>
        <v>0</v>
      </c>
      <c r="Y71" s="130">
        <f>Поликлиника!CQ71</f>
        <v>0</v>
      </c>
      <c r="Z71" s="146">
        <f t="shared" si="8"/>
        <v>0</v>
      </c>
      <c r="AA71" s="130">
        <f>Поликлиника!DA71</f>
        <v>0</v>
      </c>
      <c r="AB71" s="130">
        <f>Поликлиника!DE71</f>
        <v>0</v>
      </c>
      <c r="AC71" s="146">
        <f t="shared" si="9"/>
        <v>0</v>
      </c>
      <c r="AD71" s="147">
        <f>Поликлиника!DO71</f>
        <v>0</v>
      </c>
      <c r="AE71" s="147">
        <f>Поликлиника!DS71</f>
        <v>0</v>
      </c>
      <c r="AF71" s="148">
        <f t="shared" si="10"/>
        <v>0</v>
      </c>
      <c r="AG71" s="149">
        <f>'Круглосуточный стационар'!D71</f>
        <v>0</v>
      </c>
      <c r="AH71" s="150">
        <f>'Круглосуточный стационар'!J71</f>
        <v>0</v>
      </c>
      <c r="AI71" s="146">
        <f t="shared" si="11"/>
        <v>0</v>
      </c>
      <c r="AJ71" s="145">
        <f>'Дневной стационар'!D71</f>
        <v>0</v>
      </c>
      <c r="AK71" s="130">
        <f>'Дневной стационар'!L71</f>
        <v>0</v>
      </c>
      <c r="AL71" s="146">
        <f t="shared" si="12"/>
        <v>0</v>
      </c>
      <c r="AM71" s="151">
        <f t="shared" si="13"/>
        <v>0</v>
      </c>
      <c r="AN71" s="151">
        <f t="shared" si="14"/>
        <v>0</v>
      </c>
      <c r="AO71" s="152">
        <f t="shared" si="15"/>
        <v>0</v>
      </c>
      <c r="AP71" s="179">
        <f>'[1]410114'!$Y$15+'[1]410114'!$Y$34+'[1]410114'!$Y$37</f>
        <v>0</v>
      </c>
      <c r="AQ71" s="179">
        <f>'[2]410114'!$Y$15+'[2]410114'!$Y$34+'[2]410114'!$Y$37</f>
        <v>0</v>
      </c>
      <c r="AR71" s="180">
        <f t="shared" si="28"/>
        <v>0</v>
      </c>
      <c r="AS71" s="179">
        <f t="shared" si="25"/>
        <v>0</v>
      </c>
      <c r="AT71" s="179">
        <f t="shared" si="26"/>
        <v>0</v>
      </c>
      <c r="AU71" s="180">
        <f t="shared" si="27"/>
        <v>0</v>
      </c>
      <c r="AV71" s="181"/>
    </row>
    <row r="72" spans="1:48" hidden="1" x14ac:dyDescent="0.25">
      <c r="A72" s="8">
        <f>'Скорая медицинская помощь'!A72</f>
        <v>59</v>
      </c>
      <c r="B72" s="127" t="str">
        <f>'Скорая медицинская помощь'!C72</f>
        <v>ООО "МЕДИКЪ" (г. Хабаровск)</v>
      </c>
      <c r="C72" s="145">
        <f>'Скорая медицинская помощь'!E72</f>
        <v>0</v>
      </c>
      <c r="D72" s="130">
        <f>'Скорая медицинская помощь'!I72</f>
        <v>0</v>
      </c>
      <c r="E72" s="161">
        <f t="shared" si="21"/>
        <v>0</v>
      </c>
      <c r="F72" s="145">
        <f>Поликлиника!E72</f>
        <v>0</v>
      </c>
      <c r="G72" s="130">
        <f>Поликлиника!I72</f>
        <v>0</v>
      </c>
      <c r="H72" s="146">
        <f t="shared" si="2"/>
        <v>0</v>
      </c>
      <c r="I72" s="147">
        <f>Поликлиника!S72</f>
        <v>0</v>
      </c>
      <c r="J72" s="147">
        <f>Поликлиника!W72</f>
        <v>0</v>
      </c>
      <c r="K72" s="146">
        <f t="shared" si="3"/>
        <v>0</v>
      </c>
      <c r="L72" s="130">
        <f>Поликлиника!AG72</f>
        <v>0</v>
      </c>
      <c r="M72" s="130">
        <f>Поликлиника!AK72</f>
        <v>0</v>
      </c>
      <c r="N72" s="146">
        <f t="shared" si="4"/>
        <v>0</v>
      </c>
      <c r="O72" s="136">
        <f>Поликлиника!AU72</f>
        <v>0</v>
      </c>
      <c r="P72" s="136">
        <f>Поликлиника!AY72</f>
        <v>0</v>
      </c>
      <c r="Q72" s="133">
        <f t="shared" si="5"/>
        <v>0</v>
      </c>
      <c r="R72" s="136">
        <f>Поликлиника!BI72</f>
        <v>0</v>
      </c>
      <c r="S72" s="136">
        <f>Поликлиника!BM72</f>
        <v>0</v>
      </c>
      <c r="T72" s="133">
        <f t="shared" si="6"/>
        <v>0</v>
      </c>
      <c r="U72" s="136">
        <f>Поликлиника!BW72</f>
        <v>0</v>
      </c>
      <c r="V72" s="136">
        <f>Поликлиника!CA72</f>
        <v>0</v>
      </c>
      <c r="W72" s="133">
        <f t="shared" si="7"/>
        <v>0</v>
      </c>
      <c r="X72" s="130">
        <f>Поликлиника!CM72</f>
        <v>0</v>
      </c>
      <c r="Y72" s="130">
        <f>Поликлиника!CQ72</f>
        <v>0</v>
      </c>
      <c r="Z72" s="146">
        <f t="shared" si="8"/>
        <v>0</v>
      </c>
      <c r="AA72" s="130">
        <f>Поликлиника!DA72</f>
        <v>0</v>
      </c>
      <c r="AB72" s="130">
        <f>Поликлиника!DE72</f>
        <v>0</v>
      </c>
      <c r="AC72" s="146">
        <f t="shared" si="9"/>
        <v>0</v>
      </c>
      <c r="AD72" s="147">
        <f>Поликлиника!DO72</f>
        <v>0</v>
      </c>
      <c r="AE72" s="147">
        <f>Поликлиника!DS72</f>
        <v>0</v>
      </c>
      <c r="AF72" s="148">
        <f t="shared" si="10"/>
        <v>0</v>
      </c>
      <c r="AG72" s="149">
        <f>'Круглосуточный стационар'!D72</f>
        <v>0</v>
      </c>
      <c r="AH72" s="150">
        <f>'Круглосуточный стационар'!J72</f>
        <v>0</v>
      </c>
      <c r="AI72" s="146">
        <f t="shared" si="11"/>
        <v>0</v>
      </c>
      <c r="AJ72" s="145">
        <f>'Дневной стационар'!D72</f>
        <v>0</v>
      </c>
      <c r="AK72" s="130">
        <f>'Дневной стационар'!L72</f>
        <v>0</v>
      </c>
      <c r="AL72" s="146">
        <f t="shared" si="12"/>
        <v>0</v>
      </c>
      <c r="AM72" s="151">
        <f t="shared" si="13"/>
        <v>0</v>
      </c>
      <c r="AN72" s="151">
        <f t="shared" si="14"/>
        <v>0</v>
      </c>
      <c r="AO72" s="152">
        <f t="shared" si="15"/>
        <v>0</v>
      </c>
      <c r="AP72" s="179">
        <f>'[1]410114'!$Y$15+'[1]410114'!$Y$34+'[1]410114'!$Y$37</f>
        <v>0</v>
      </c>
      <c r="AQ72" s="179">
        <f>'[2]410114'!$Y$15+'[2]410114'!$Y$34+'[2]410114'!$Y$37</f>
        <v>0</v>
      </c>
      <c r="AR72" s="180">
        <f t="shared" si="28"/>
        <v>0</v>
      </c>
      <c r="AS72" s="179">
        <f t="shared" si="25"/>
        <v>0</v>
      </c>
      <c r="AT72" s="179">
        <f t="shared" si="26"/>
        <v>0</v>
      </c>
      <c r="AU72" s="180">
        <f t="shared" si="27"/>
        <v>0</v>
      </c>
      <c r="AV72" s="181"/>
    </row>
    <row r="73" spans="1:48" hidden="1" x14ac:dyDescent="0.25">
      <c r="A73" s="8">
        <f>'Скорая медицинская помощь'!A73</f>
        <v>60</v>
      </c>
      <c r="B73" s="127" t="str">
        <f>'Скорая медицинская помощь'!C73</f>
        <v>ООО "ХЕЛИКС НОВОСИБИРСК"</v>
      </c>
      <c r="C73" s="145">
        <f>'Скорая медицинская помощь'!E73</f>
        <v>0</v>
      </c>
      <c r="D73" s="130">
        <f>'Скорая медицинская помощь'!I73</f>
        <v>0</v>
      </c>
      <c r="E73" s="161">
        <f t="shared" si="21"/>
        <v>0</v>
      </c>
      <c r="F73" s="145">
        <f>Поликлиника!E73</f>
        <v>0</v>
      </c>
      <c r="G73" s="130">
        <f>Поликлиника!I73</f>
        <v>0</v>
      </c>
      <c r="H73" s="146">
        <f t="shared" si="2"/>
        <v>0</v>
      </c>
      <c r="I73" s="147">
        <f>Поликлиника!S73</f>
        <v>0</v>
      </c>
      <c r="J73" s="147">
        <f>Поликлиника!W73</f>
        <v>0</v>
      </c>
      <c r="K73" s="146">
        <f t="shared" si="3"/>
        <v>0</v>
      </c>
      <c r="L73" s="130">
        <f>Поликлиника!AG73</f>
        <v>0</v>
      </c>
      <c r="M73" s="130">
        <f>Поликлиника!AK73</f>
        <v>0</v>
      </c>
      <c r="N73" s="146">
        <f t="shared" si="4"/>
        <v>0</v>
      </c>
      <c r="O73" s="136">
        <f>Поликлиника!AU73</f>
        <v>0</v>
      </c>
      <c r="P73" s="136">
        <f>Поликлиника!AY73</f>
        <v>0</v>
      </c>
      <c r="Q73" s="133">
        <f t="shared" si="5"/>
        <v>0</v>
      </c>
      <c r="R73" s="136">
        <f>Поликлиника!BI73</f>
        <v>0</v>
      </c>
      <c r="S73" s="136">
        <f>Поликлиника!BM73</f>
        <v>0</v>
      </c>
      <c r="T73" s="133">
        <f t="shared" si="6"/>
        <v>0</v>
      </c>
      <c r="U73" s="136">
        <f>Поликлиника!BW73</f>
        <v>0</v>
      </c>
      <c r="V73" s="136">
        <f>Поликлиника!CA73</f>
        <v>0</v>
      </c>
      <c r="W73" s="133">
        <f t="shared" si="7"/>
        <v>0</v>
      </c>
      <c r="X73" s="130">
        <f>Поликлиника!CM73</f>
        <v>0</v>
      </c>
      <c r="Y73" s="130">
        <f>Поликлиника!CQ73</f>
        <v>0</v>
      </c>
      <c r="Z73" s="146">
        <f t="shared" si="8"/>
        <v>0</v>
      </c>
      <c r="AA73" s="130">
        <f>Поликлиника!DA73</f>
        <v>0</v>
      </c>
      <c r="AB73" s="130">
        <f>Поликлиника!DE73</f>
        <v>0</v>
      </c>
      <c r="AC73" s="146">
        <f t="shared" si="9"/>
        <v>0</v>
      </c>
      <c r="AD73" s="147">
        <f>Поликлиника!DO73</f>
        <v>0</v>
      </c>
      <c r="AE73" s="147">
        <f>Поликлиника!DS73</f>
        <v>0</v>
      </c>
      <c r="AF73" s="148">
        <f t="shared" si="10"/>
        <v>0</v>
      </c>
      <c r="AG73" s="149">
        <f>'Круглосуточный стационар'!D73</f>
        <v>0</v>
      </c>
      <c r="AH73" s="150">
        <f>'Круглосуточный стационар'!J73</f>
        <v>0</v>
      </c>
      <c r="AI73" s="146">
        <f t="shared" si="11"/>
        <v>0</v>
      </c>
      <c r="AJ73" s="145">
        <f>'Дневной стационар'!D73</f>
        <v>0</v>
      </c>
      <c r="AK73" s="130">
        <f>'Дневной стационар'!L73</f>
        <v>0</v>
      </c>
      <c r="AL73" s="146">
        <f t="shared" si="12"/>
        <v>0</v>
      </c>
      <c r="AM73" s="151">
        <f t="shared" si="13"/>
        <v>0</v>
      </c>
      <c r="AN73" s="151">
        <f t="shared" si="14"/>
        <v>0</v>
      </c>
      <c r="AO73" s="152">
        <f t="shared" si="15"/>
        <v>0</v>
      </c>
      <c r="AP73" s="179">
        <f>'[1]410114'!$Y$15+'[1]410114'!$Y$34+'[1]410114'!$Y$37</f>
        <v>0</v>
      </c>
      <c r="AQ73" s="179">
        <f>'[2]410114'!$Y$15+'[2]410114'!$Y$34+'[2]410114'!$Y$37</f>
        <v>0</v>
      </c>
      <c r="AR73" s="180">
        <f t="shared" si="28"/>
        <v>0</v>
      </c>
      <c r="AS73" s="179">
        <f t="shared" si="25"/>
        <v>0</v>
      </c>
      <c r="AT73" s="179">
        <f t="shared" si="26"/>
        <v>0</v>
      </c>
      <c r="AU73" s="180">
        <f t="shared" si="27"/>
        <v>0</v>
      </c>
      <c r="AV73" s="181"/>
    </row>
    <row r="74" spans="1:48" x14ac:dyDescent="0.25">
      <c r="A74" s="8">
        <f>'Скорая медицинская помощь'!A74</f>
        <v>61</v>
      </c>
      <c r="B74" s="127" t="str">
        <f>'Скорая медицинская помощь'!C74</f>
        <v>ООО «ЦЕНТР ЭКО»</v>
      </c>
      <c r="C74" s="145"/>
      <c r="D74" s="130"/>
      <c r="E74" s="161"/>
      <c r="F74" s="145"/>
      <c r="G74" s="130"/>
      <c r="H74" s="146"/>
      <c r="I74" s="147"/>
      <c r="J74" s="147"/>
      <c r="K74" s="146"/>
      <c r="L74" s="130"/>
      <c r="M74" s="130"/>
      <c r="N74" s="146"/>
      <c r="O74" s="136"/>
      <c r="P74" s="136"/>
      <c r="Q74" s="133"/>
      <c r="R74" s="136"/>
      <c r="S74" s="136"/>
      <c r="T74" s="133"/>
      <c r="U74" s="136"/>
      <c r="V74" s="136"/>
      <c r="W74" s="133"/>
      <c r="X74" s="130"/>
      <c r="Y74" s="130"/>
      <c r="Z74" s="146"/>
      <c r="AA74" s="130"/>
      <c r="AB74" s="130"/>
      <c r="AC74" s="146">
        <f t="shared" ref="AC74:AC75" si="29">AB74-AA74</f>
        <v>0</v>
      </c>
      <c r="AD74" s="147">
        <f>Поликлиника!DO74</f>
        <v>0</v>
      </c>
      <c r="AE74" s="147">
        <f>Поликлиника!DS74</f>
        <v>0</v>
      </c>
      <c r="AF74" s="148">
        <f t="shared" ref="AF74:AF75" si="30">AE74-AD74</f>
        <v>0</v>
      </c>
      <c r="AG74" s="149">
        <f>'Круглосуточный стационар'!D74</f>
        <v>0</v>
      </c>
      <c r="AH74" s="150">
        <f>'Круглосуточный стационар'!J74</f>
        <v>0</v>
      </c>
      <c r="AI74" s="146">
        <f t="shared" ref="AI74:AI75" si="31">AH74-AG74</f>
        <v>0</v>
      </c>
      <c r="AJ74" s="145">
        <f>'Дневной стационар'!D74</f>
        <v>616.39</v>
      </c>
      <c r="AK74" s="130">
        <f>'Дневной стационар'!L74</f>
        <v>0</v>
      </c>
      <c r="AL74" s="146">
        <f t="shared" ref="AL74:AL75" si="32">AK74-AJ74</f>
        <v>-616.39</v>
      </c>
      <c r="AM74" s="151">
        <f t="shared" ref="AM74:AM75" si="33">C74+F74+I74+O74+R74+U74+X74+AA74+AD74+AG74+AJ74+L74</f>
        <v>616.39</v>
      </c>
      <c r="AN74" s="151">
        <f t="shared" ref="AN74:AN75" si="34">D74+G74+J74+P74+S74+V74+Y74+AB74+AE74+AH74+AK74+M74</f>
        <v>0</v>
      </c>
      <c r="AO74" s="152">
        <f t="shared" ref="AO74:AO75" si="35">AN74-AM74</f>
        <v>-616.39</v>
      </c>
      <c r="AP74" s="179">
        <f>'[1]410114'!$Y$15+'[1]410114'!$Y$34+'[1]410114'!$Y$37</f>
        <v>0</v>
      </c>
      <c r="AQ74" s="179">
        <f>'[2]410114'!$Y$15+'[2]410114'!$Y$34+'[2]410114'!$Y$37</f>
        <v>0</v>
      </c>
      <c r="AR74" s="180">
        <f t="shared" si="28"/>
        <v>0</v>
      </c>
      <c r="AS74" s="179">
        <f t="shared" si="25"/>
        <v>616.39</v>
      </c>
      <c r="AT74" s="179">
        <f t="shared" si="26"/>
        <v>0</v>
      </c>
      <c r="AU74" s="180">
        <f t="shared" si="27"/>
        <v>-616.39</v>
      </c>
      <c r="AV74" s="181">
        <v>1</v>
      </c>
    </row>
    <row r="75" spans="1:48" hidden="1" x14ac:dyDescent="0.25">
      <c r="A75" s="8">
        <f>'Скорая медицинская помощь'!A75</f>
        <v>62</v>
      </c>
      <c r="B75" s="127" t="str">
        <f>'Скорая медицинская помощь'!C75</f>
        <v>ООО "ЭВОГЕН"</v>
      </c>
      <c r="C75" s="145"/>
      <c r="D75" s="130"/>
      <c r="E75" s="161"/>
      <c r="F75" s="145"/>
      <c r="G75" s="130"/>
      <c r="H75" s="146"/>
      <c r="I75" s="147"/>
      <c r="J75" s="147"/>
      <c r="K75" s="146"/>
      <c r="L75" s="130"/>
      <c r="M75" s="130"/>
      <c r="N75" s="146"/>
      <c r="O75" s="136"/>
      <c r="P75" s="136"/>
      <c r="Q75" s="133"/>
      <c r="R75" s="136"/>
      <c r="S75" s="136"/>
      <c r="T75" s="133"/>
      <c r="U75" s="136"/>
      <c r="V75" s="136"/>
      <c r="W75" s="133"/>
      <c r="X75" s="130"/>
      <c r="Y75" s="130"/>
      <c r="Z75" s="146"/>
      <c r="AA75" s="130"/>
      <c r="AB75" s="130"/>
      <c r="AC75" s="146">
        <f t="shared" si="29"/>
        <v>0</v>
      </c>
      <c r="AD75" s="147">
        <f>Поликлиника!DO75</f>
        <v>0</v>
      </c>
      <c r="AE75" s="147">
        <f>Поликлиника!DS75</f>
        <v>0</v>
      </c>
      <c r="AF75" s="148">
        <f t="shared" si="30"/>
        <v>0</v>
      </c>
      <c r="AG75" s="149">
        <f>'Круглосуточный стационар'!D75</f>
        <v>0</v>
      </c>
      <c r="AH75" s="150">
        <f>'Круглосуточный стационар'!J75</f>
        <v>0</v>
      </c>
      <c r="AI75" s="146">
        <f t="shared" si="31"/>
        <v>0</v>
      </c>
      <c r="AJ75" s="145">
        <f>'Дневной стационар'!D75</f>
        <v>0</v>
      </c>
      <c r="AK75" s="130">
        <f>'Дневной стационар'!L75</f>
        <v>0</v>
      </c>
      <c r="AL75" s="146">
        <f t="shared" si="32"/>
        <v>0</v>
      </c>
      <c r="AM75" s="151">
        <f t="shared" si="33"/>
        <v>0</v>
      </c>
      <c r="AN75" s="151">
        <f t="shared" si="34"/>
        <v>0</v>
      </c>
      <c r="AO75" s="152">
        <f t="shared" si="35"/>
        <v>0</v>
      </c>
      <c r="AP75" s="179">
        <f>'[1]410114'!$Y$15+'[1]410114'!$Y$34+'[1]410114'!$Y$37</f>
        <v>0</v>
      </c>
      <c r="AQ75" s="179">
        <f>'[2]410114'!$Y$15+'[2]410114'!$Y$34+'[2]410114'!$Y$37</f>
        <v>0</v>
      </c>
      <c r="AR75" s="180">
        <f t="shared" si="28"/>
        <v>0</v>
      </c>
      <c r="AS75" s="179">
        <f t="shared" si="25"/>
        <v>0</v>
      </c>
      <c r="AT75" s="179">
        <f t="shared" si="26"/>
        <v>0</v>
      </c>
      <c r="AU75" s="180">
        <f t="shared" si="27"/>
        <v>0</v>
      </c>
      <c r="AV75" s="181"/>
    </row>
    <row r="76" spans="1:48" x14ac:dyDescent="0.25">
      <c r="A76" s="66"/>
      <c r="B76" s="143"/>
      <c r="C76" s="145"/>
      <c r="D76" s="130"/>
      <c r="E76" s="161"/>
      <c r="F76" s="145"/>
      <c r="G76" s="130"/>
      <c r="H76" s="146"/>
      <c r="I76" s="147"/>
      <c r="J76" s="147"/>
      <c r="K76" s="146"/>
      <c r="L76" s="130"/>
      <c r="M76" s="130"/>
      <c r="N76" s="146"/>
      <c r="O76" s="136"/>
      <c r="P76" s="136"/>
      <c r="Q76" s="133"/>
      <c r="R76" s="136"/>
      <c r="S76" s="136"/>
      <c r="T76" s="133"/>
      <c r="U76" s="136"/>
      <c r="V76" s="136"/>
      <c r="W76" s="133"/>
      <c r="X76" s="130"/>
      <c r="Y76" s="130"/>
      <c r="Z76" s="146"/>
      <c r="AA76" s="130"/>
      <c r="AB76" s="130"/>
      <c r="AC76" s="146"/>
      <c r="AD76" s="147"/>
      <c r="AE76" s="147"/>
      <c r="AF76" s="148"/>
      <c r="AG76" s="149"/>
      <c r="AH76" s="150"/>
      <c r="AI76" s="146"/>
      <c r="AJ76" s="145"/>
      <c r="AK76" s="130"/>
      <c r="AL76" s="146"/>
      <c r="AM76" s="151"/>
      <c r="AN76" s="157"/>
      <c r="AO76" s="152"/>
      <c r="AP76" s="179"/>
      <c r="AQ76" s="179"/>
      <c r="AR76" s="180"/>
      <c r="AS76" s="179"/>
      <c r="AT76" s="179"/>
      <c r="AU76" s="180"/>
      <c r="AV76" s="181"/>
    </row>
    <row r="77" spans="1:48" x14ac:dyDescent="0.25">
      <c r="A77" s="68"/>
      <c r="B77" s="160" t="s">
        <v>6</v>
      </c>
      <c r="C77" s="69">
        <f t="shared" ref="C77:AU77" si="36">SUM(C14:C76)</f>
        <v>1375756.9500000002</v>
      </c>
      <c r="D77" s="22">
        <f t="shared" si="36"/>
        <v>1375756.9500000002</v>
      </c>
      <c r="E77" s="113">
        <f t="shared" si="36"/>
        <v>0</v>
      </c>
      <c r="F77" s="69">
        <f t="shared" si="36"/>
        <v>1814361.1099999992</v>
      </c>
      <c r="G77" s="22">
        <f t="shared" si="36"/>
        <v>1707083.3399999996</v>
      </c>
      <c r="H77" s="70">
        <f t="shared" si="36"/>
        <v>-107277.76999999993</v>
      </c>
      <c r="I77" s="22">
        <f t="shared" si="36"/>
        <v>60612.360000000008</v>
      </c>
      <c r="J77" s="22">
        <f t="shared" si="36"/>
        <v>60612.360000000008</v>
      </c>
      <c r="K77" s="70">
        <f t="shared" si="36"/>
        <v>0</v>
      </c>
      <c r="L77" s="22">
        <f t="shared" si="36"/>
        <v>1568445.1000000003</v>
      </c>
      <c r="M77" s="22">
        <f t="shared" si="36"/>
        <v>1568445.1000000003</v>
      </c>
      <c r="N77" s="70">
        <f t="shared" si="36"/>
        <v>0</v>
      </c>
      <c r="O77" s="56">
        <f t="shared" si="36"/>
        <v>127163.05</v>
      </c>
      <c r="P77" s="56">
        <f t="shared" si="36"/>
        <v>127163.05</v>
      </c>
      <c r="Q77" s="55">
        <f t="shared" si="36"/>
        <v>0</v>
      </c>
      <c r="R77" s="56">
        <f t="shared" si="36"/>
        <v>452452.37</v>
      </c>
      <c r="S77" s="56">
        <f t="shared" si="36"/>
        <v>452452.37</v>
      </c>
      <c r="T77" s="55">
        <f t="shared" si="36"/>
        <v>0</v>
      </c>
      <c r="U77" s="56">
        <f t="shared" si="36"/>
        <v>560759.1</v>
      </c>
      <c r="V77" s="56">
        <f t="shared" si="36"/>
        <v>560759.1</v>
      </c>
      <c r="W77" s="55">
        <f t="shared" si="36"/>
        <v>0</v>
      </c>
      <c r="X77" s="22">
        <f t="shared" si="36"/>
        <v>20925.639999999996</v>
      </c>
      <c r="Y77" s="22">
        <f t="shared" si="36"/>
        <v>20925.639999999996</v>
      </c>
      <c r="Z77" s="70">
        <f t="shared" si="36"/>
        <v>0</v>
      </c>
      <c r="AA77" s="22">
        <f t="shared" si="36"/>
        <v>4684378.5599999987</v>
      </c>
      <c r="AB77" s="22">
        <f t="shared" si="36"/>
        <v>4708886.9499999983</v>
      </c>
      <c r="AC77" s="70">
        <f t="shared" si="36"/>
        <v>24508.390000000014</v>
      </c>
      <c r="AD77" s="71">
        <f t="shared" si="36"/>
        <v>456669.71000000025</v>
      </c>
      <c r="AE77" s="71">
        <f t="shared" si="36"/>
        <v>456669.71000000025</v>
      </c>
      <c r="AF77" s="72">
        <f t="shared" si="36"/>
        <v>0</v>
      </c>
      <c r="AG77" s="73">
        <f t="shared" si="36"/>
        <v>10211916.040000001</v>
      </c>
      <c r="AH77" s="74">
        <f t="shared" si="36"/>
        <v>10211916.040000001</v>
      </c>
      <c r="AI77" s="70">
        <f t="shared" si="36"/>
        <v>0</v>
      </c>
      <c r="AJ77" s="69">
        <f t="shared" si="36"/>
        <v>2506651.4800000004</v>
      </c>
      <c r="AK77" s="22">
        <f t="shared" si="36"/>
        <v>2506035.0900000003</v>
      </c>
      <c r="AL77" s="70">
        <f t="shared" si="36"/>
        <v>-616.39</v>
      </c>
      <c r="AM77" s="75">
        <f t="shared" si="36"/>
        <v>23840091.469999991</v>
      </c>
      <c r="AN77" s="76">
        <f t="shared" si="36"/>
        <v>23756705.699999992</v>
      </c>
      <c r="AO77" s="77">
        <f t="shared" si="36"/>
        <v>-83385.769999999626</v>
      </c>
      <c r="AP77" s="182">
        <f t="shared" si="36"/>
        <v>1573922.2000000004</v>
      </c>
      <c r="AQ77" s="183">
        <f t="shared" si="36"/>
        <v>1584664.76</v>
      </c>
      <c r="AR77" s="184">
        <f t="shared" si="36"/>
        <v>10742.559999999989</v>
      </c>
      <c r="AS77" s="182">
        <f t="shared" si="36"/>
        <v>22266169.269999992</v>
      </c>
      <c r="AT77" s="183">
        <f t="shared" si="36"/>
        <v>22172040.939999994</v>
      </c>
      <c r="AU77" s="184">
        <f t="shared" si="36"/>
        <v>-94128.329999999245</v>
      </c>
      <c r="AV77" s="181"/>
    </row>
    <row r="79" spans="1:48" x14ac:dyDescent="0.25">
      <c r="A79" s="448" t="s">
        <v>7</v>
      </c>
      <c r="B79" s="522"/>
      <c r="C79" s="163">
        <f>'Скорая медицинская помощь'!E79</f>
        <v>1391756.95</v>
      </c>
      <c r="D79" s="78">
        <f>'Скорая медицинская помощь'!I79</f>
        <v>1391756.95</v>
      </c>
      <c r="E79" s="164">
        <f t="shared" ref="E79:E84" si="37">D79-C79</f>
        <v>0</v>
      </c>
      <c r="F79" s="163">
        <f>Поликлиника!E79</f>
        <v>2441361.1100000003</v>
      </c>
      <c r="G79" s="78">
        <f>Поликлиника!I79</f>
        <v>2441361.1100000003</v>
      </c>
      <c r="H79" s="78">
        <f t="shared" ref="H79:H84" si="38">G79-F79</f>
        <v>0</v>
      </c>
      <c r="I79" s="78">
        <f>Поликлиника!S79</f>
        <v>110732.36</v>
      </c>
      <c r="J79" s="78">
        <f>Поликлиника!W79</f>
        <v>57581.919999999998</v>
      </c>
      <c r="K79" s="78">
        <f t="shared" ref="K79:K84" si="39">J79-I79</f>
        <v>-53150.44</v>
      </c>
      <c r="L79" s="78">
        <f>Поликлиника!AG79</f>
        <v>1636745.0199999998</v>
      </c>
      <c r="M79" s="78">
        <f>Поликлиника!AK79</f>
        <v>1636745.0199999998</v>
      </c>
      <c r="N79" s="78">
        <f t="shared" ref="N79:N84" si="40">M79-L79</f>
        <v>0</v>
      </c>
      <c r="O79" s="78">
        <f>Поликлиника!AU79</f>
        <v>127183.05</v>
      </c>
      <c r="P79" s="78">
        <f>Поликлиника!AY79</f>
        <v>127183.05</v>
      </c>
      <c r="Q79" s="78">
        <f t="shared" ref="Q79:Q84" si="41">P79-O79</f>
        <v>0</v>
      </c>
      <c r="R79" s="78">
        <f>Поликлиника!BI79</f>
        <v>452702.37</v>
      </c>
      <c r="S79" s="78">
        <f>Поликлиника!BM79</f>
        <v>452702.37</v>
      </c>
      <c r="T79" s="78">
        <f t="shared" ref="T79:T84" si="42">S79-R79</f>
        <v>0</v>
      </c>
      <c r="U79" s="78">
        <f>Поликлиника!BW79</f>
        <v>593184.62</v>
      </c>
      <c r="V79" s="78">
        <f>Поликлиника!CA79</f>
        <v>593184.62</v>
      </c>
      <c r="W79" s="78">
        <f t="shared" ref="W79:W84" si="43">V79-U79</f>
        <v>0</v>
      </c>
      <c r="X79" s="78">
        <f>Поликлиника!CM79</f>
        <v>20925.64</v>
      </c>
      <c r="Y79" s="78">
        <f>Поликлиника!CQ79</f>
        <v>20925.64</v>
      </c>
      <c r="Z79" s="78">
        <f t="shared" ref="Z79:Z83" si="44">Y79-X79</f>
        <v>0</v>
      </c>
      <c r="AA79" s="78">
        <f>Поликлиника!DA79</f>
        <v>3930154.62</v>
      </c>
      <c r="AB79" s="78">
        <f>Поликлиника!DE79</f>
        <v>3983305.06</v>
      </c>
      <c r="AC79" s="78">
        <f t="shared" ref="AC79:AC83" si="45">AB79-AA79</f>
        <v>53150.439999999944</v>
      </c>
      <c r="AD79" s="78">
        <f>Поликлиника!DO79</f>
        <v>610969.34</v>
      </c>
      <c r="AE79" s="78">
        <f>Поликлиника!DS79</f>
        <v>610969.34</v>
      </c>
      <c r="AF79" s="164">
        <f t="shared" ref="AF79:AF83" si="46">AE79-AD79</f>
        <v>0</v>
      </c>
      <c r="AG79" s="163">
        <f>'Круглосуточный стационар'!D79</f>
        <v>10945589.210000001</v>
      </c>
      <c r="AH79" s="78">
        <f>'Круглосуточный стационар'!J79</f>
        <v>10945589.210000001</v>
      </c>
      <c r="AI79" s="78">
        <f t="shared" ref="AI79:AI84" si="47">AH79-AG79</f>
        <v>0</v>
      </c>
      <c r="AJ79" s="163">
        <f>'Дневной стационар'!D79</f>
        <v>2545283.3099999996</v>
      </c>
      <c r="AK79" s="78">
        <f>'Дневной стационар'!L79</f>
        <v>2545283.3099999996</v>
      </c>
      <c r="AL79" s="78">
        <f t="shared" ref="AL79:AL84" si="48">AK79-AJ79</f>
        <v>0</v>
      </c>
      <c r="AM79" s="163">
        <f>C79+F79+I79+O79+R79+U79+X79+AA79+AG79+AJ79+L79+AD79</f>
        <v>24806587.599999998</v>
      </c>
      <c r="AN79" s="78">
        <f t="shared" ref="AN79:AN84" si="49">D79+G79+J79+P79+S79+V79+Y79+AB79+AH79+AK79+M79+AE79</f>
        <v>24806587.599999998</v>
      </c>
      <c r="AO79" s="164">
        <f>AN79-AM79</f>
        <v>0</v>
      </c>
      <c r="AP79" s="185"/>
      <c r="AQ79" s="185"/>
      <c r="AR79" s="185"/>
      <c r="AS79" s="185">
        <f>AM79</f>
        <v>24806587.599999998</v>
      </c>
      <c r="AT79" s="185">
        <f t="shared" ref="AT79:AU84" si="50">AN79</f>
        <v>24806587.599999998</v>
      </c>
      <c r="AU79" s="185">
        <f t="shared" si="50"/>
        <v>0</v>
      </c>
    </row>
    <row r="80" spans="1:48" x14ac:dyDescent="0.25">
      <c r="A80" s="162" t="s">
        <v>37</v>
      </c>
      <c r="B80" s="167"/>
      <c r="C80" s="165">
        <f>'Скорая медицинская помощь'!E80</f>
        <v>0</v>
      </c>
      <c r="D80" s="79">
        <f>'Скорая медицинская помощь'!I80</f>
        <v>0</v>
      </c>
      <c r="E80" s="166">
        <f t="shared" si="37"/>
        <v>0</v>
      </c>
      <c r="F80" s="165">
        <f>Поликлиника!E80</f>
        <v>0</v>
      </c>
      <c r="G80" s="79">
        <f>Поликлиника!I80</f>
        <v>0</v>
      </c>
      <c r="H80" s="79">
        <f t="shared" si="38"/>
        <v>0</v>
      </c>
      <c r="I80" s="79">
        <f>Поликлиника!S80</f>
        <v>0</v>
      </c>
      <c r="J80" s="79">
        <f>Поликлиника!W80</f>
        <v>0</v>
      </c>
      <c r="K80" s="79">
        <f t="shared" si="39"/>
        <v>0</v>
      </c>
      <c r="L80" s="79">
        <f>Поликлиника!S80</f>
        <v>0</v>
      </c>
      <c r="M80" s="79">
        <f>Поликлиника!AK80</f>
        <v>0</v>
      </c>
      <c r="N80" s="79">
        <f t="shared" si="40"/>
        <v>0</v>
      </c>
      <c r="O80" s="79">
        <f>Поликлиника!BW80</f>
        <v>0</v>
      </c>
      <c r="P80" s="79">
        <f>Поликлиника!CA80</f>
        <v>0</v>
      </c>
      <c r="Q80" s="79">
        <f t="shared" si="41"/>
        <v>0</v>
      </c>
      <c r="R80" s="79">
        <f>Поликлиника!BZ80</f>
        <v>0</v>
      </c>
      <c r="S80" s="79">
        <f>Поликлиника!CD80</f>
        <v>0</v>
      </c>
      <c r="T80" s="79">
        <f t="shared" si="42"/>
        <v>0</v>
      </c>
      <c r="U80" s="79">
        <f>Поликлиника!BW80</f>
        <v>0</v>
      </c>
      <c r="V80" s="79">
        <f>Поликлиника!CA80</f>
        <v>0</v>
      </c>
      <c r="W80" s="79">
        <f t="shared" si="43"/>
        <v>0</v>
      </c>
      <c r="X80" s="79">
        <f>Поликлиника!CM80</f>
        <v>0</v>
      </c>
      <c r="Y80" s="79">
        <f>Поликлиника!CQ80</f>
        <v>0</v>
      </c>
      <c r="Z80" s="79">
        <f t="shared" si="44"/>
        <v>0</v>
      </c>
      <c r="AA80" s="79">
        <f>Поликлиника!DA80</f>
        <v>0</v>
      </c>
      <c r="AB80" s="79">
        <f>Поликлиника!DE80</f>
        <v>0</v>
      </c>
      <c r="AC80" s="79">
        <f t="shared" si="45"/>
        <v>0</v>
      </c>
      <c r="AD80" s="79">
        <f>Поликлиника!DO80</f>
        <v>0</v>
      </c>
      <c r="AE80" s="79">
        <f>Поликлиника!DS80</f>
        <v>0</v>
      </c>
      <c r="AF80" s="166">
        <f t="shared" si="46"/>
        <v>0</v>
      </c>
      <c r="AG80" s="165">
        <f>'Круглосуточный стационар'!D80</f>
        <v>0</v>
      </c>
      <c r="AH80" s="79">
        <f>'Круглосуточный стационар'!J80</f>
        <v>0</v>
      </c>
      <c r="AI80" s="79">
        <f t="shared" si="47"/>
        <v>0</v>
      </c>
      <c r="AJ80" s="165">
        <f>'Дневной стационар'!D80</f>
        <v>0</v>
      </c>
      <c r="AK80" s="79">
        <f>'Дневной стационар'!L80</f>
        <v>0</v>
      </c>
      <c r="AL80" s="79">
        <f t="shared" si="48"/>
        <v>0</v>
      </c>
      <c r="AM80" s="165">
        <f t="shared" ref="AM80:AM84" si="51">C80+F80+I80+O80+R80+U80+X80+AA80+AG80+AJ80+L80+AD80</f>
        <v>0</v>
      </c>
      <c r="AN80" s="79">
        <f t="shared" si="49"/>
        <v>0</v>
      </c>
      <c r="AO80" s="166">
        <f t="shared" ref="AO80:AO84" si="52">AN80-AM80</f>
        <v>0</v>
      </c>
      <c r="AP80" s="186"/>
      <c r="AQ80" s="186"/>
      <c r="AR80" s="186"/>
      <c r="AS80" s="186">
        <f t="shared" ref="AS80:AS84" si="53">AM80</f>
        <v>0</v>
      </c>
      <c r="AT80" s="186">
        <f t="shared" si="50"/>
        <v>0</v>
      </c>
      <c r="AU80" s="186">
        <f t="shared" si="50"/>
        <v>0</v>
      </c>
    </row>
    <row r="81" spans="1:48" x14ac:dyDescent="0.25">
      <c r="A81" s="416" t="s">
        <v>8</v>
      </c>
      <c r="B81" s="523"/>
      <c r="C81" s="165">
        <f>'Скорая медицинская помощь'!E81</f>
        <v>16000</v>
      </c>
      <c r="D81" s="79">
        <f>'Скорая медицинская помощь'!I81</f>
        <v>16000</v>
      </c>
      <c r="E81" s="166">
        <f t="shared" si="37"/>
        <v>0</v>
      </c>
      <c r="F81" s="165">
        <f>Поликлиника!E81</f>
        <v>0</v>
      </c>
      <c r="G81" s="79">
        <f>Поликлиника!I81</f>
        <v>0</v>
      </c>
      <c r="H81" s="79">
        <f>G81-F81</f>
        <v>0</v>
      </c>
      <c r="I81" s="79">
        <f>Поликлиника!S81</f>
        <v>120</v>
      </c>
      <c r="J81" s="79">
        <f>Поликлиника!W81</f>
        <v>120</v>
      </c>
      <c r="K81" s="79">
        <f t="shared" si="39"/>
        <v>0</v>
      </c>
      <c r="L81" s="79">
        <f>Поликлиника!AG81</f>
        <v>16000</v>
      </c>
      <c r="M81" s="79">
        <f>Поликлиника!AK81</f>
        <v>16000</v>
      </c>
      <c r="N81" s="79">
        <f t="shared" si="40"/>
        <v>0</v>
      </c>
      <c r="O81" s="79">
        <f>Поликлиника!AU81</f>
        <v>20</v>
      </c>
      <c r="P81" s="79">
        <f>Поликлиника!AY81</f>
        <v>20</v>
      </c>
      <c r="Q81" s="79">
        <f t="shared" si="41"/>
        <v>0</v>
      </c>
      <c r="R81" s="79">
        <f>Поликлиника!BI81</f>
        <v>250</v>
      </c>
      <c r="S81" s="79">
        <f>Поликлиника!BM81</f>
        <v>250</v>
      </c>
      <c r="T81" s="79">
        <f t="shared" si="42"/>
        <v>0</v>
      </c>
      <c r="U81" s="79">
        <f>Поликлиника!BW81</f>
        <v>7000</v>
      </c>
      <c r="V81" s="79">
        <f>Поликлиника!CA81</f>
        <v>7000</v>
      </c>
      <c r="W81" s="79">
        <f t="shared" si="43"/>
        <v>0</v>
      </c>
      <c r="X81" s="79">
        <f>Поликлиника!CM81</f>
        <v>0</v>
      </c>
      <c r="Y81" s="79">
        <f>Поликлиника!CQ81</f>
        <v>0</v>
      </c>
      <c r="Z81" s="79">
        <f t="shared" si="44"/>
        <v>0</v>
      </c>
      <c r="AA81" s="79">
        <f>Поликлиника!DA81</f>
        <v>10094.040000000001</v>
      </c>
      <c r="AB81" s="79">
        <f>Поликлиника!DE81</f>
        <v>9477.6500000000015</v>
      </c>
      <c r="AC81" s="79">
        <f t="shared" si="45"/>
        <v>-616.38999999999942</v>
      </c>
      <c r="AD81" s="79">
        <f>Поликлиника!DO81</f>
        <v>26192.480000000003</v>
      </c>
      <c r="AE81" s="79">
        <f>Поликлиника!DS81</f>
        <v>26192.480000000003</v>
      </c>
      <c r="AF81" s="166">
        <f t="shared" si="46"/>
        <v>0</v>
      </c>
      <c r="AG81" s="165">
        <f>'Круглосуточный стационар'!D81</f>
        <v>181691.64999999997</v>
      </c>
      <c r="AH81" s="79">
        <f>'Круглосуточный стационар'!J81</f>
        <v>181691.64999999997</v>
      </c>
      <c r="AI81" s="79">
        <f t="shared" si="47"/>
        <v>0</v>
      </c>
      <c r="AJ81" s="165">
        <f>'Дневной стационар'!D81</f>
        <v>38631.83</v>
      </c>
      <c r="AK81" s="79">
        <f>'Дневной стационар'!L81</f>
        <v>39248.22</v>
      </c>
      <c r="AL81" s="79">
        <f t="shared" si="48"/>
        <v>616.38999999999942</v>
      </c>
      <c r="AM81" s="165">
        <f>C81+F81+I81+O81+R81+U81+X81+AA81+AG81+AJ81+L81+AD81</f>
        <v>295999.99999999994</v>
      </c>
      <c r="AN81" s="79">
        <f t="shared" si="49"/>
        <v>295999.99999999994</v>
      </c>
      <c r="AO81" s="166">
        <f>AN81-AM81</f>
        <v>0</v>
      </c>
      <c r="AP81" s="186"/>
      <c r="AQ81" s="186"/>
      <c r="AR81" s="186"/>
      <c r="AS81" s="186">
        <f>AM81</f>
        <v>295999.99999999994</v>
      </c>
      <c r="AT81" s="186">
        <f t="shared" si="50"/>
        <v>295999.99999999994</v>
      </c>
      <c r="AU81" s="186">
        <f t="shared" si="50"/>
        <v>0</v>
      </c>
    </row>
    <row r="82" spans="1:48" x14ac:dyDescent="0.25">
      <c r="A82" s="416" t="s">
        <v>9</v>
      </c>
      <c r="B82" s="523"/>
      <c r="C82" s="165">
        <f>C79-C81</f>
        <v>1375756.95</v>
      </c>
      <c r="D82" s="79">
        <f>D79-D81</f>
        <v>1375756.95</v>
      </c>
      <c r="E82" s="166">
        <f t="shared" si="37"/>
        <v>0</v>
      </c>
      <c r="F82" s="165">
        <f>F79-F81</f>
        <v>2441361.1100000003</v>
      </c>
      <c r="G82" s="79">
        <f>G79-G81</f>
        <v>2441361.1100000003</v>
      </c>
      <c r="H82" s="79">
        <f t="shared" si="38"/>
        <v>0</v>
      </c>
      <c r="I82" s="79">
        <f>Поликлиника!S82</f>
        <v>110612.36</v>
      </c>
      <c r="J82" s="79">
        <f>Поликлиника!W82</f>
        <v>57461.919999999998</v>
      </c>
      <c r="K82" s="79">
        <f t="shared" si="39"/>
        <v>-53150.44</v>
      </c>
      <c r="L82" s="79">
        <f>L79-L81</f>
        <v>1620745.0199999998</v>
      </c>
      <c r="M82" s="79">
        <f>M79-M81</f>
        <v>1620745.0199999998</v>
      </c>
      <c r="N82" s="79">
        <f t="shared" si="40"/>
        <v>0</v>
      </c>
      <c r="O82" s="79">
        <f>O79-O81</f>
        <v>127163.05</v>
      </c>
      <c r="P82" s="79">
        <f>P79-P81</f>
        <v>127163.05</v>
      </c>
      <c r="Q82" s="79">
        <f t="shared" si="41"/>
        <v>0</v>
      </c>
      <c r="R82" s="79">
        <f>R79-R81</f>
        <v>452452.37</v>
      </c>
      <c r="S82" s="79">
        <f>S79-S81</f>
        <v>452452.37</v>
      </c>
      <c r="T82" s="79">
        <f t="shared" si="42"/>
        <v>0</v>
      </c>
      <c r="U82" s="79">
        <f>U79-U81</f>
        <v>586184.62</v>
      </c>
      <c r="V82" s="79">
        <f>V79-V81</f>
        <v>586184.62</v>
      </c>
      <c r="W82" s="79">
        <f t="shared" si="43"/>
        <v>0</v>
      </c>
      <c r="X82" s="79">
        <f>X79-X81</f>
        <v>20925.64</v>
      </c>
      <c r="Y82" s="79">
        <f>Y79-Y81</f>
        <v>20925.64</v>
      </c>
      <c r="Z82" s="79">
        <f t="shared" si="44"/>
        <v>0</v>
      </c>
      <c r="AA82" s="79">
        <f>AA79-AA81</f>
        <v>3920060.58</v>
      </c>
      <c r="AB82" s="79">
        <f>AB79-AB81</f>
        <v>3973827.41</v>
      </c>
      <c r="AC82" s="79">
        <f t="shared" si="45"/>
        <v>53766.830000000075</v>
      </c>
      <c r="AD82" s="79">
        <f>Поликлиника!DO82</f>
        <v>584776.86</v>
      </c>
      <c r="AE82" s="79">
        <f>Поликлиника!DS82</f>
        <v>584776.86</v>
      </c>
      <c r="AF82" s="166">
        <f t="shared" si="46"/>
        <v>0</v>
      </c>
      <c r="AG82" s="165">
        <f>AG79-AG81</f>
        <v>10763897.560000001</v>
      </c>
      <c r="AH82" s="79">
        <f>AH79-AH81</f>
        <v>10763897.560000001</v>
      </c>
      <c r="AI82" s="79">
        <f t="shared" si="47"/>
        <v>0</v>
      </c>
      <c r="AJ82" s="165">
        <f>AJ79-AJ81</f>
        <v>2506651.4799999995</v>
      </c>
      <c r="AK82" s="79">
        <f>AK79-AK81</f>
        <v>2506035.0899999994</v>
      </c>
      <c r="AL82" s="79">
        <f t="shared" si="48"/>
        <v>-616.39000000013039</v>
      </c>
      <c r="AM82" s="165">
        <f t="shared" si="51"/>
        <v>24510587.600000001</v>
      </c>
      <c r="AN82" s="79">
        <f t="shared" si="49"/>
        <v>24510587.600000001</v>
      </c>
      <c r="AO82" s="166">
        <f t="shared" si="52"/>
        <v>0</v>
      </c>
      <c r="AP82" s="186"/>
      <c r="AQ82" s="186"/>
      <c r="AR82" s="186"/>
      <c r="AS82" s="186">
        <f t="shared" si="53"/>
        <v>24510587.600000001</v>
      </c>
      <c r="AT82" s="186">
        <f t="shared" si="50"/>
        <v>24510587.600000001</v>
      </c>
      <c r="AU82" s="186">
        <f t="shared" si="50"/>
        <v>0</v>
      </c>
    </row>
    <row r="83" spans="1:48" ht="32.25" customHeight="1" x14ac:dyDescent="0.25">
      <c r="A83" s="419" t="s">
        <v>10</v>
      </c>
      <c r="B83" s="521"/>
      <c r="C83" s="168"/>
      <c r="D83" s="80"/>
      <c r="E83" s="169">
        <f t="shared" si="37"/>
        <v>0</v>
      </c>
      <c r="F83" s="168"/>
      <c r="G83" s="80"/>
      <c r="H83" s="80">
        <f t="shared" si="38"/>
        <v>0</v>
      </c>
      <c r="I83" s="80">
        <f>Поликлиника!BI83</f>
        <v>0</v>
      </c>
      <c r="J83" s="80">
        <f>Поликлиника!BM83</f>
        <v>0</v>
      </c>
      <c r="K83" s="80">
        <f t="shared" si="39"/>
        <v>0</v>
      </c>
      <c r="L83" s="80"/>
      <c r="M83" s="80"/>
      <c r="N83" s="80">
        <f t="shared" si="40"/>
        <v>0</v>
      </c>
      <c r="O83" s="80"/>
      <c r="P83" s="80"/>
      <c r="Q83" s="80">
        <f t="shared" si="41"/>
        <v>0</v>
      </c>
      <c r="R83" s="80"/>
      <c r="S83" s="80"/>
      <c r="T83" s="80">
        <f t="shared" si="42"/>
        <v>0</v>
      </c>
      <c r="U83" s="80"/>
      <c r="V83" s="80"/>
      <c r="W83" s="80">
        <f t="shared" si="43"/>
        <v>0</v>
      </c>
      <c r="X83" s="80">
        <f>Поликлиника!CX83</f>
        <v>0</v>
      </c>
      <c r="Y83" s="80">
        <f>Поликлиника!DB83</f>
        <v>0</v>
      </c>
      <c r="Z83" s="80">
        <f t="shared" si="44"/>
        <v>0</v>
      </c>
      <c r="AA83" s="80">
        <f>Поликлиника!DA83</f>
        <v>828289.15000000014</v>
      </c>
      <c r="AB83" s="80">
        <f>Поликлиника!DE83</f>
        <v>839031.7100000002</v>
      </c>
      <c r="AC83" s="80">
        <f t="shared" si="45"/>
        <v>10742.560000000056</v>
      </c>
      <c r="AD83" s="80">
        <f>Поликлиника!DO83</f>
        <v>745633.05000000016</v>
      </c>
      <c r="AE83" s="80">
        <f>Поликлиника!DS83</f>
        <v>745633.05000000016</v>
      </c>
      <c r="AF83" s="169">
        <f t="shared" si="46"/>
        <v>0</v>
      </c>
      <c r="AG83" s="168"/>
      <c r="AH83" s="80"/>
      <c r="AI83" s="80">
        <f t="shared" si="47"/>
        <v>0</v>
      </c>
      <c r="AJ83" s="168"/>
      <c r="AK83" s="80"/>
      <c r="AL83" s="80">
        <f t="shared" si="48"/>
        <v>0</v>
      </c>
      <c r="AM83" s="168">
        <f t="shared" si="51"/>
        <v>1573922.2000000002</v>
      </c>
      <c r="AN83" s="80">
        <f t="shared" si="49"/>
        <v>1584664.7600000002</v>
      </c>
      <c r="AO83" s="169">
        <f>AN83-AM83</f>
        <v>10742.560000000056</v>
      </c>
      <c r="AP83" s="186"/>
      <c r="AQ83" s="186"/>
      <c r="AR83" s="186"/>
      <c r="AS83" s="186">
        <f t="shared" si="53"/>
        <v>1573922.2000000002</v>
      </c>
      <c r="AT83" s="186">
        <f t="shared" si="50"/>
        <v>1584664.7600000002</v>
      </c>
      <c r="AU83" s="186">
        <f t="shared" si="50"/>
        <v>10742.560000000056</v>
      </c>
      <c r="AV83" s="188"/>
    </row>
    <row r="84" spans="1:48" s="6" customFormat="1" ht="36.75" customHeight="1" x14ac:dyDescent="0.25">
      <c r="A84" s="422" t="s">
        <v>41</v>
      </c>
      <c r="B84" s="424"/>
      <c r="C84" s="171">
        <f>C82+C83</f>
        <v>1375756.95</v>
      </c>
      <c r="D84" s="81">
        <f>D82+D83</f>
        <v>1375756.95</v>
      </c>
      <c r="E84" s="170">
        <f t="shared" si="37"/>
        <v>0</v>
      </c>
      <c r="F84" s="172">
        <f>F82+F83</f>
        <v>2441361.1100000003</v>
      </c>
      <c r="G84" s="81">
        <f>G82+G83</f>
        <v>2441361.1100000003</v>
      </c>
      <c r="H84" s="81">
        <f t="shared" si="38"/>
        <v>0</v>
      </c>
      <c r="I84" s="81">
        <f>I82+I83</f>
        <v>110612.36</v>
      </c>
      <c r="J84" s="81">
        <f>J82+J83</f>
        <v>57461.919999999998</v>
      </c>
      <c r="K84" s="81">
        <f t="shared" si="39"/>
        <v>-53150.44</v>
      </c>
      <c r="L84" s="81">
        <f>L82+L83</f>
        <v>1620745.0199999998</v>
      </c>
      <c r="M84" s="81">
        <f>M82+M83</f>
        <v>1620745.0199999998</v>
      </c>
      <c r="N84" s="81">
        <f t="shared" si="40"/>
        <v>0</v>
      </c>
      <c r="O84" s="81">
        <f>O82+O83</f>
        <v>127163.05</v>
      </c>
      <c r="P84" s="81">
        <f>P82+P83</f>
        <v>127163.05</v>
      </c>
      <c r="Q84" s="81">
        <f t="shared" si="41"/>
        <v>0</v>
      </c>
      <c r="R84" s="81">
        <f>R82+R83</f>
        <v>452452.37</v>
      </c>
      <c r="S84" s="81">
        <f>S82+S83</f>
        <v>452452.37</v>
      </c>
      <c r="T84" s="81">
        <f t="shared" si="42"/>
        <v>0</v>
      </c>
      <c r="U84" s="81">
        <f>U82+U83</f>
        <v>586184.62</v>
      </c>
      <c r="V84" s="81">
        <f>V82+V83</f>
        <v>586184.62</v>
      </c>
      <c r="W84" s="81">
        <f t="shared" si="43"/>
        <v>0</v>
      </c>
      <c r="X84" s="81">
        <f>X82+X83</f>
        <v>20925.64</v>
      </c>
      <c r="Y84" s="81">
        <f>Y82+Y83</f>
        <v>20925.64</v>
      </c>
      <c r="Z84" s="81">
        <f>Y84-X84</f>
        <v>0</v>
      </c>
      <c r="AA84" s="81">
        <f>AA82+AA83</f>
        <v>4748349.7300000004</v>
      </c>
      <c r="AB84" s="81">
        <f>AB82+AB83</f>
        <v>4812859.12</v>
      </c>
      <c r="AC84" s="81">
        <f>AB84-AA84</f>
        <v>64509.389999999665</v>
      </c>
      <c r="AD84" s="81">
        <f t="shared" ref="AD84:AE84" si="54">AD82+AD83</f>
        <v>1330409.9100000001</v>
      </c>
      <c r="AE84" s="81">
        <f t="shared" si="54"/>
        <v>1330409.9100000001</v>
      </c>
      <c r="AF84" s="81">
        <f>AE84-AD84</f>
        <v>0</v>
      </c>
      <c r="AG84" s="81">
        <f>AG82+AG83</f>
        <v>10763897.560000001</v>
      </c>
      <c r="AH84" s="81">
        <f>AH82+AH83</f>
        <v>10763897.560000001</v>
      </c>
      <c r="AI84" s="81">
        <f t="shared" si="47"/>
        <v>0</v>
      </c>
      <c r="AJ84" s="171">
        <f>AJ82+AJ83</f>
        <v>2506651.4799999995</v>
      </c>
      <c r="AK84" s="81">
        <f>AK82+AK83</f>
        <v>2506035.0899999994</v>
      </c>
      <c r="AL84" s="81">
        <f t="shared" si="48"/>
        <v>-616.39000000013039</v>
      </c>
      <c r="AM84" s="171">
        <f t="shared" si="51"/>
        <v>26084509.800000001</v>
      </c>
      <c r="AN84" s="81">
        <f t="shared" si="49"/>
        <v>26095252.360000003</v>
      </c>
      <c r="AO84" s="170">
        <f t="shared" si="52"/>
        <v>10742.560000002384</v>
      </c>
      <c r="AP84" s="187"/>
      <c r="AQ84" s="187"/>
      <c r="AR84" s="187"/>
      <c r="AS84" s="322">
        <f t="shared" si="53"/>
        <v>26084509.800000001</v>
      </c>
      <c r="AT84" s="322">
        <f t="shared" si="50"/>
        <v>26095252.360000003</v>
      </c>
      <c r="AU84" s="322">
        <f t="shared" si="50"/>
        <v>10742.560000002384</v>
      </c>
      <c r="AV84" s="173"/>
    </row>
    <row r="85" spans="1:48" x14ac:dyDescent="0.25">
      <c r="C85" s="82"/>
      <c r="D85" s="82"/>
      <c r="E85" s="82"/>
      <c r="F85" s="82"/>
      <c r="G85" s="82"/>
      <c r="H85" s="82"/>
      <c r="I85" s="83"/>
      <c r="J85" s="83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Q85" s="181"/>
      <c r="AT85" s="181"/>
    </row>
    <row r="86" spans="1:48" x14ac:dyDescent="0.25">
      <c r="AE86" s="34"/>
      <c r="AH86" s="34"/>
      <c r="AM86" s="34"/>
      <c r="AN86" s="34"/>
      <c r="AO86" s="34"/>
      <c r="AQ86" s="181"/>
      <c r="AR86" s="181"/>
      <c r="AT86" s="181"/>
      <c r="AU86" s="280">
        <v>24806587.600000001</v>
      </c>
    </row>
    <row r="87" spans="1:48" ht="13.5" customHeight="1" x14ac:dyDescent="0.25">
      <c r="AN87" s="82"/>
      <c r="AP87" s="280"/>
      <c r="AS87" s="181"/>
      <c r="AT87" s="181"/>
      <c r="AU87" s="181">
        <f>AT79-AU86</f>
        <v>0</v>
      </c>
    </row>
    <row r="88" spans="1:48" x14ac:dyDescent="0.25">
      <c r="AF88" s="34">
        <f>AF83-AF77</f>
        <v>0</v>
      </c>
      <c r="AM88" s="34"/>
      <c r="AN88" s="34"/>
      <c r="AS88" s="181"/>
    </row>
    <row r="89" spans="1:48" x14ac:dyDescent="0.25">
      <c r="AH89" s="34"/>
      <c r="AO89" s="34"/>
    </row>
  </sheetData>
  <autoFilter ref="A13:AV77" xr:uid="{FCACDF25-E890-4F11-BF58-FD523263A334}">
    <filterColumn colId="46">
      <filters blank="1">
        <filter val="-1 250,76"/>
        <filter val="-1 338,70"/>
        <filter val="-1 348,78"/>
        <filter val="-1 379,32"/>
        <filter val="-1 441,37"/>
        <filter val="-1 520,26"/>
        <filter val="1 532,69"/>
        <filter val="-1 699,69"/>
        <filter val="-1 833,62"/>
        <filter val="1 988,22"/>
        <filter val="-14 124,92"/>
        <filter val="17 959,76"/>
        <filter val="-2 154,24"/>
        <filter val="-20 595,61"/>
        <filter val="-24 473,60"/>
        <filter val="-27 606,59"/>
        <filter val="-282,88"/>
        <filter val="-3 704,49"/>
        <filter val="-34,86"/>
        <filter val="-4 126,97"/>
        <filter val="-47,71"/>
        <filter val="6 360,06"/>
        <filter val="6 440,99"/>
        <filter val="-6 549,18"/>
        <filter val="-616,39"/>
        <filter val="7 269,79"/>
        <filter val="-8 841,87"/>
        <filter val="-8 989,69"/>
        <filter val="-817,23"/>
        <filter val="-859,11"/>
        <filter val="916,64"/>
        <filter val="-94 128,33"/>
        <filter val="-958,64"/>
      </filters>
    </filterColumn>
  </autoFilter>
  <mergeCells count="24">
    <mergeCell ref="AP9:AR12"/>
    <mergeCell ref="AS9:AU12"/>
    <mergeCell ref="AM9:AO12"/>
    <mergeCell ref="AG9:AI12"/>
    <mergeCell ref="AJ9:AL12"/>
    <mergeCell ref="A7:AF7"/>
    <mergeCell ref="A9:A13"/>
    <mergeCell ref="C9:E12"/>
    <mergeCell ref="F10:H12"/>
    <mergeCell ref="O10:Q12"/>
    <mergeCell ref="B9:B13"/>
    <mergeCell ref="L10:N12"/>
    <mergeCell ref="AD10:AF12"/>
    <mergeCell ref="I10:K12"/>
    <mergeCell ref="F9:AF9"/>
    <mergeCell ref="AA10:AC12"/>
    <mergeCell ref="R10:T12"/>
    <mergeCell ref="U10:W12"/>
    <mergeCell ref="X10:Z12"/>
    <mergeCell ref="A83:B83"/>
    <mergeCell ref="A84:B84"/>
    <mergeCell ref="A79:B79"/>
    <mergeCell ref="A81:B81"/>
    <mergeCell ref="A82:B8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2026-02-25T22:30:06Z</cp:lastPrinted>
  <dcterms:created xsi:type="dcterms:W3CDTF">2015-11-20T05:09:43Z</dcterms:created>
  <dcterms:modified xsi:type="dcterms:W3CDTF">2026-02-26T02:07:41Z</dcterms:modified>
</cp:coreProperties>
</file>